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sterba\Plocha\aktual_partery\ADMIN\Kvetinarska_2\PD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3 Pol'!$A$1:$X$319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18" i="1" s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BA140" i="12"/>
  <c r="BA136" i="12"/>
  <c r="BA38" i="12"/>
  <c r="BA25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M15" i="12"/>
  <c r="G16" i="12"/>
  <c r="I16" i="12"/>
  <c r="I15" i="12" s="1"/>
  <c r="K16" i="12"/>
  <c r="M16" i="12"/>
  <c r="O16" i="12"/>
  <c r="O15" i="12" s="1"/>
  <c r="Q16" i="12"/>
  <c r="Q15" i="12" s="1"/>
  <c r="V16" i="12"/>
  <c r="V15" i="12" s="1"/>
  <c r="G20" i="12"/>
  <c r="I20" i="12"/>
  <c r="K20" i="12"/>
  <c r="K15" i="12" s="1"/>
  <c r="M20" i="12"/>
  <c r="O20" i="12"/>
  <c r="Q20" i="12"/>
  <c r="V20" i="12"/>
  <c r="V23" i="12"/>
  <c r="G24" i="12"/>
  <c r="M24" i="12" s="1"/>
  <c r="I24" i="12"/>
  <c r="I23" i="12" s="1"/>
  <c r="K24" i="12"/>
  <c r="K23" i="12" s="1"/>
  <c r="O24" i="12"/>
  <c r="O23" i="12" s="1"/>
  <c r="Q24" i="12"/>
  <c r="V24" i="12"/>
  <c r="G28" i="12"/>
  <c r="G23" i="12" s="1"/>
  <c r="I28" i="12"/>
  <c r="K28" i="12"/>
  <c r="O28" i="12"/>
  <c r="Q28" i="12"/>
  <c r="Q23" i="12" s="1"/>
  <c r="V28" i="12"/>
  <c r="G33" i="12"/>
  <c r="M33" i="12" s="1"/>
  <c r="I33" i="12"/>
  <c r="I32" i="12" s="1"/>
  <c r="K33" i="12"/>
  <c r="K32" i="12" s="1"/>
  <c r="O33" i="12"/>
  <c r="O32" i="12" s="1"/>
  <c r="Q33" i="12"/>
  <c r="Q32" i="12" s="1"/>
  <c r="V33" i="12"/>
  <c r="G37" i="12"/>
  <c r="I37" i="12"/>
  <c r="K37" i="12"/>
  <c r="M37" i="12"/>
  <c r="O37" i="12"/>
  <c r="Q37" i="12"/>
  <c r="V37" i="12"/>
  <c r="G41" i="12"/>
  <c r="I41" i="12"/>
  <c r="K41" i="12"/>
  <c r="M41" i="12"/>
  <c r="O41" i="12"/>
  <c r="Q41" i="12"/>
  <c r="V41" i="12"/>
  <c r="G47" i="12"/>
  <c r="I47" i="12"/>
  <c r="K47" i="12"/>
  <c r="M47" i="12"/>
  <c r="O47" i="12"/>
  <c r="Q47" i="12"/>
  <c r="V47" i="12"/>
  <c r="G52" i="12"/>
  <c r="I52" i="12"/>
  <c r="K52" i="12"/>
  <c r="M52" i="12"/>
  <c r="O52" i="12"/>
  <c r="Q52" i="12"/>
  <c r="V52" i="12"/>
  <c r="V32" i="12" s="1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2" i="12"/>
  <c r="G32" i="12" s="1"/>
  <c r="I62" i="12"/>
  <c r="K62" i="12"/>
  <c r="O62" i="12"/>
  <c r="Q62" i="12"/>
  <c r="V62" i="12"/>
  <c r="G65" i="12"/>
  <c r="M65" i="12" s="1"/>
  <c r="I65" i="12"/>
  <c r="K65" i="12"/>
  <c r="O65" i="12"/>
  <c r="Q65" i="12"/>
  <c r="V65" i="12"/>
  <c r="G70" i="12"/>
  <c r="I70" i="12"/>
  <c r="K70" i="12"/>
  <c r="M70" i="12"/>
  <c r="O70" i="12"/>
  <c r="Q70" i="12"/>
  <c r="V70" i="12"/>
  <c r="G73" i="12"/>
  <c r="I73" i="12"/>
  <c r="K73" i="12"/>
  <c r="M73" i="12"/>
  <c r="O73" i="12"/>
  <c r="Q73" i="12"/>
  <c r="V73" i="12"/>
  <c r="G76" i="12"/>
  <c r="K76" i="12"/>
  <c r="O76" i="12"/>
  <c r="G77" i="12"/>
  <c r="I77" i="12"/>
  <c r="I76" i="12" s="1"/>
  <c r="K77" i="12"/>
  <c r="M77" i="12"/>
  <c r="M76" i="12" s="1"/>
  <c r="O77" i="12"/>
  <c r="Q77" i="12"/>
  <c r="Q76" i="12" s="1"/>
  <c r="V77" i="12"/>
  <c r="V76" i="12" s="1"/>
  <c r="G82" i="12"/>
  <c r="G81" i="12" s="1"/>
  <c r="I82" i="12"/>
  <c r="I81" i="12" s="1"/>
  <c r="K82" i="12"/>
  <c r="M82" i="12"/>
  <c r="O82" i="12"/>
  <c r="Q82" i="12"/>
  <c r="Q81" i="12" s="1"/>
  <c r="V82" i="12"/>
  <c r="G86" i="12"/>
  <c r="M86" i="12" s="1"/>
  <c r="I86" i="12"/>
  <c r="K86" i="12"/>
  <c r="O86" i="12"/>
  <c r="O81" i="12" s="1"/>
  <c r="Q86" i="12"/>
  <c r="V86" i="12"/>
  <c r="G90" i="12"/>
  <c r="I90" i="12"/>
  <c r="K90" i="12"/>
  <c r="M90" i="12"/>
  <c r="O90" i="12"/>
  <c r="Q90" i="12"/>
  <c r="V90" i="12"/>
  <c r="G93" i="12"/>
  <c r="I93" i="12"/>
  <c r="K93" i="12"/>
  <c r="K81" i="12" s="1"/>
  <c r="M93" i="12"/>
  <c r="O93" i="12"/>
  <c r="Q93" i="12"/>
  <c r="V93" i="12"/>
  <c r="G96" i="12"/>
  <c r="I96" i="12"/>
  <c r="K96" i="12"/>
  <c r="M96" i="12"/>
  <c r="O96" i="12"/>
  <c r="Q96" i="12"/>
  <c r="V96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5" i="12"/>
  <c r="M105" i="12" s="1"/>
  <c r="I105" i="12"/>
  <c r="K105" i="12"/>
  <c r="O105" i="12"/>
  <c r="Q105" i="12"/>
  <c r="V105" i="12"/>
  <c r="V81" i="12" s="1"/>
  <c r="G108" i="12"/>
  <c r="I108" i="12"/>
  <c r="K108" i="12"/>
  <c r="M108" i="12"/>
  <c r="O108" i="12"/>
  <c r="Q108" i="12"/>
  <c r="V108" i="12"/>
  <c r="G113" i="12"/>
  <c r="I113" i="12"/>
  <c r="I112" i="12" s="1"/>
  <c r="K113" i="12"/>
  <c r="K112" i="12" s="1"/>
  <c r="M113" i="12"/>
  <c r="O113" i="12"/>
  <c r="Q113" i="12"/>
  <c r="Q112" i="12" s="1"/>
  <c r="V113" i="12"/>
  <c r="G117" i="12"/>
  <c r="I117" i="12"/>
  <c r="K117" i="12"/>
  <c r="M117" i="12"/>
  <c r="O117" i="12"/>
  <c r="Q117" i="12"/>
  <c r="V117" i="12"/>
  <c r="V112" i="12" s="1"/>
  <c r="G121" i="12"/>
  <c r="I121" i="12"/>
  <c r="K121" i="12"/>
  <c r="M121" i="12"/>
  <c r="O121" i="12"/>
  <c r="Q121" i="12"/>
  <c r="V121" i="12"/>
  <c r="G125" i="12"/>
  <c r="M125" i="12" s="1"/>
  <c r="I125" i="12"/>
  <c r="K125" i="12"/>
  <c r="O125" i="12"/>
  <c r="O112" i="12" s="1"/>
  <c r="Q125" i="12"/>
  <c r="V125" i="12"/>
  <c r="G128" i="12"/>
  <c r="I128" i="12"/>
  <c r="K128" i="12"/>
  <c r="M128" i="12"/>
  <c r="O128" i="12"/>
  <c r="Q128" i="12"/>
  <c r="V128" i="12"/>
  <c r="G131" i="12"/>
  <c r="M131" i="12" s="1"/>
  <c r="I131" i="12"/>
  <c r="K131" i="12"/>
  <c r="O131" i="12"/>
  <c r="Q131" i="12"/>
  <c r="V131" i="12"/>
  <c r="G135" i="12"/>
  <c r="I135" i="12"/>
  <c r="K135" i="12"/>
  <c r="M135" i="12"/>
  <c r="O135" i="12"/>
  <c r="Q135" i="12"/>
  <c r="V135" i="12"/>
  <c r="G139" i="12"/>
  <c r="G112" i="12" s="1"/>
  <c r="I139" i="12"/>
  <c r="K139" i="12"/>
  <c r="O139" i="12"/>
  <c r="Q139" i="12"/>
  <c r="V139" i="12"/>
  <c r="G143" i="12"/>
  <c r="I143" i="12"/>
  <c r="K143" i="12"/>
  <c r="M143" i="12"/>
  <c r="O143" i="12"/>
  <c r="Q143" i="12"/>
  <c r="V143" i="12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7" i="12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79" i="12"/>
  <c r="I179" i="12"/>
  <c r="K179" i="12"/>
  <c r="M179" i="12"/>
  <c r="O179" i="12"/>
  <c r="Q179" i="12"/>
  <c r="V179" i="12"/>
  <c r="G182" i="12"/>
  <c r="M182" i="12" s="1"/>
  <c r="I182" i="12"/>
  <c r="K182" i="12"/>
  <c r="O182" i="12"/>
  <c r="Q182" i="12"/>
  <c r="V182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9" i="12"/>
  <c r="I189" i="12"/>
  <c r="K189" i="12"/>
  <c r="M189" i="12"/>
  <c r="O189" i="12"/>
  <c r="Q189" i="12"/>
  <c r="V189" i="12"/>
  <c r="G192" i="12"/>
  <c r="I192" i="12"/>
  <c r="K192" i="12"/>
  <c r="M192" i="12"/>
  <c r="O192" i="12"/>
  <c r="Q192" i="12"/>
  <c r="V192" i="12"/>
  <c r="G195" i="12"/>
  <c r="I195" i="12"/>
  <c r="K195" i="12"/>
  <c r="M195" i="12"/>
  <c r="O195" i="12"/>
  <c r="Q195" i="12"/>
  <c r="V195" i="12"/>
  <c r="G198" i="12"/>
  <c r="M198" i="12" s="1"/>
  <c r="I198" i="12"/>
  <c r="K198" i="12"/>
  <c r="O198" i="12"/>
  <c r="Q198" i="12"/>
  <c r="V198" i="12"/>
  <c r="G201" i="12"/>
  <c r="I201" i="12"/>
  <c r="K201" i="12"/>
  <c r="M201" i="12"/>
  <c r="O201" i="12"/>
  <c r="Q201" i="12"/>
  <c r="V201" i="12"/>
  <c r="K204" i="12"/>
  <c r="O204" i="12"/>
  <c r="V204" i="12"/>
  <c r="G205" i="12"/>
  <c r="G204" i="12" s="1"/>
  <c r="I205" i="12"/>
  <c r="I204" i="12" s="1"/>
  <c r="K205" i="12"/>
  <c r="M205" i="12"/>
  <c r="M204" i="12" s="1"/>
  <c r="O205" i="12"/>
  <c r="Q205" i="12"/>
  <c r="Q204" i="12" s="1"/>
  <c r="V205" i="12"/>
  <c r="G209" i="12"/>
  <c r="O209" i="12"/>
  <c r="G210" i="12"/>
  <c r="I210" i="12"/>
  <c r="I209" i="12" s="1"/>
  <c r="K210" i="12"/>
  <c r="K209" i="12" s="1"/>
  <c r="M210" i="12"/>
  <c r="M209" i="12" s="1"/>
  <c r="O210" i="12"/>
  <c r="Q210" i="12"/>
  <c r="Q209" i="12" s="1"/>
  <c r="V210" i="12"/>
  <c r="G214" i="12"/>
  <c r="M214" i="12" s="1"/>
  <c r="I214" i="12"/>
  <c r="K214" i="12"/>
  <c r="O214" i="12"/>
  <c r="Q214" i="12"/>
  <c r="V214" i="12"/>
  <c r="V209" i="12" s="1"/>
  <c r="G217" i="12"/>
  <c r="G216" i="12" s="1"/>
  <c r="I217" i="12"/>
  <c r="I216" i="12" s="1"/>
  <c r="K217" i="12"/>
  <c r="K216" i="12" s="1"/>
  <c r="O217" i="12"/>
  <c r="O216" i="12" s="1"/>
  <c r="Q217" i="12"/>
  <c r="Q216" i="12" s="1"/>
  <c r="V217" i="12"/>
  <c r="V216" i="12" s="1"/>
  <c r="G218" i="12"/>
  <c r="I218" i="12"/>
  <c r="K218" i="12"/>
  <c r="M218" i="12"/>
  <c r="O218" i="12"/>
  <c r="Q218" i="12"/>
  <c r="V218" i="12"/>
  <c r="G219" i="12"/>
  <c r="I219" i="12"/>
  <c r="K219" i="12"/>
  <c r="M219" i="12"/>
  <c r="O219" i="12"/>
  <c r="Q219" i="12"/>
  <c r="V219" i="12"/>
  <c r="G220" i="12"/>
  <c r="I220" i="12"/>
  <c r="K220" i="12"/>
  <c r="M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I222" i="12"/>
  <c r="K222" i="12"/>
  <c r="M222" i="12"/>
  <c r="O222" i="12"/>
  <c r="Q222" i="12"/>
  <c r="V222" i="12"/>
  <c r="G223" i="12"/>
  <c r="I223" i="12"/>
  <c r="K223" i="12"/>
  <c r="M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G229" i="12"/>
  <c r="I229" i="12"/>
  <c r="K229" i="12"/>
  <c r="M229" i="12"/>
  <c r="O229" i="12"/>
  <c r="Q229" i="12"/>
  <c r="V229" i="12"/>
  <c r="G232" i="12"/>
  <c r="I232" i="12"/>
  <c r="K232" i="12"/>
  <c r="M232" i="12"/>
  <c r="O232" i="12"/>
  <c r="Q232" i="12"/>
  <c r="V232" i="12"/>
  <c r="G234" i="12"/>
  <c r="G235" i="12"/>
  <c r="M235" i="12" s="1"/>
  <c r="I235" i="12"/>
  <c r="I234" i="12" s="1"/>
  <c r="K235" i="12"/>
  <c r="K234" i="12" s="1"/>
  <c r="O235" i="12"/>
  <c r="Q235" i="12"/>
  <c r="Q234" i="12" s="1"/>
  <c r="V235" i="12"/>
  <c r="V234" i="12" s="1"/>
  <c r="G238" i="12"/>
  <c r="I238" i="12"/>
  <c r="K238" i="12"/>
  <c r="M238" i="12"/>
  <c r="O238" i="12"/>
  <c r="Q238" i="12"/>
  <c r="V238" i="12"/>
  <c r="G241" i="12"/>
  <c r="I241" i="12"/>
  <c r="K241" i="12"/>
  <c r="M241" i="12"/>
  <c r="O241" i="12"/>
  <c r="Q241" i="12"/>
  <c r="V241" i="12"/>
  <c r="G244" i="12"/>
  <c r="M244" i="12" s="1"/>
  <c r="I244" i="12"/>
  <c r="K244" i="12"/>
  <c r="O244" i="12"/>
  <c r="O234" i="12" s="1"/>
  <c r="Q244" i="12"/>
  <c r="V244" i="12"/>
  <c r="G247" i="12"/>
  <c r="M247" i="12" s="1"/>
  <c r="I247" i="12"/>
  <c r="K247" i="12"/>
  <c r="O247" i="12"/>
  <c r="Q247" i="12"/>
  <c r="V247" i="12"/>
  <c r="G250" i="12"/>
  <c r="I250" i="12"/>
  <c r="K250" i="12"/>
  <c r="M250" i="12"/>
  <c r="O250" i="12"/>
  <c r="Q250" i="12"/>
  <c r="V250" i="12"/>
  <c r="G253" i="12"/>
  <c r="I253" i="12"/>
  <c r="K253" i="12"/>
  <c r="M253" i="12"/>
  <c r="O253" i="12"/>
  <c r="Q253" i="12"/>
  <c r="V253" i="12"/>
  <c r="G256" i="12"/>
  <c r="M256" i="12" s="1"/>
  <c r="I256" i="12"/>
  <c r="K256" i="12"/>
  <c r="O256" i="12"/>
  <c r="Q256" i="12"/>
  <c r="V256" i="12"/>
  <c r="G259" i="12"/>
  <c r="M259" i="12" s="1"/>
  <c r="I259" i="12"/>
  <c r="K259" i="12"/>
  <c r="O259" i="12"/>
  <c r="Q259" i="12"/>
  <c r="V259" i="12"/>
  <c r="G262" i="12"/>
  <c r="M262" i="12" s="1"/>
  <c r="I262" i="12"/>
  <c r="K262" i="12"/>
  <c r="O262" i="12"/>
  <c r="Q262" i="12"/>
  <c r="V262" i="12"/>
  <c r="G265" i="12"/>
  <c r="I265" i="12"/>
  <c r="K265" i="12"/>
  <c r="M265" i="12"/>
  <c r="O265" i="12"/>
  <c r="Q265" i="12"/>
  <c r="V265" i="12"/>
  <c r="G268" i="12"/>
  <c r="M268" i="12" s="1"/>
  <c r="I268" i="12"/>
  <c r="K268" i="12"/>
  <c r="O268" i="12"/>
  <c r="Q268" i="12"/>
  <c r="V268" i="12"/>
  <c r="G271" i="12"/>
  <c r="M271" i="12" s="1"/>
  <c r="I271" i="12"/>
  <c r="K271" i="12"/>
  <c r="O271" i="12"/>
  <c r="Q271" i="12"/>
  <c r="V271" i="12"/>
  <c r="V273" i="12"/>
  <c r="G274" i="12"/>
  <c r="I274" i="12"/>
  <c r="I273" i="12" s="1"/>
  <c r="K274" i="12"/>
  <c r="M274" i="12"/>
  <c r="O274" i="12"/>
  <c r="O273" i="12" s="1"/>
  <c r="Q274" i="12"/>
  <c r="Q273" i="12" s="1"/>
  <c r="V274" i="12"/>
  <c r="G277" i="12"/>
  <c r="G273" i="12" s="1"/>
  <c r="I277" i="12"/>
  <c r="K277" i="12"/>
  <c r="O277" i="12"/>
  <c r="Q277" i="12"/>
  <c r="V277" i="12"/>
  <c r="G281" i="12"/>
  <c r="I281" i="12"/>
  <c r="K281" i="12"/>
  <c r="M281" i="12"/>
  <c r="O281" i="12"/>
  <c r="Q281" i="12"/>
  <c r="V281" i="12"/>
  <c r="G284" i="12"/>
  <c r="M284" i="12" s="1"/>
  <c r="I284" i="12"/>
  <c r="K284" i="12"/>
  <c r="K273" i="12" s="1"/>
  <c r="O284" i="12"/>
  <c r="Q284" i="12"/>
  <c r="V284" i="12"/>
  <c r="G287" i="12"/>
  <c r="I287" i="12"/>
  <c r="K287" i="12"/>
  <c r="M287" i="12"/>
  <c r="O287" i="12"/>
  <c r="Q287" i="12"/>
  <c r="V287" i="12"/>
  <c r="G289" i="12"/>
  <c r="O289" i="12"/>
  <c r="G290" i="12"/>
  <c r="I290" i="12"/>
  <c r="I289" i="12" s="1"/>
  <c r="K290" i="12"/>
  <c r="K289" i="12" s="1"/>
  <c r="M290" i="12"/>
  <c r="O290" i="12"/>
  <c r="Q290" i="12"/>
  <c r="Q289" i="12" s="1"/>
  <c r="V290" i="12"/>
  <c r="G293" i="12"/>
  <c r="M293" i="12" s="1"/>
  <c r="I293" i="12"/>
  <c r="K293" i="12"/>
  <c r="O293" i="12"/>
  <c r="Q293" i="12"/>
  <c r="V293" i="12"/>
  <c r="V289" i="12" s="1"/>
  <c r="G296" i="12"/>
  <c r="I296" i="12"/>
  <c r="K296" i="12"/>
  <c r="M296" i="12"/>
  <c r="O296" i="12"/>
  <c r="Q296" i="12"/>
  <c r="V296" i="12"/>
  <c r="G298" i="12"/>
  <c r="K298" i="12"/>
  <c r="O298" i="12"/>
  <c r="G299" i="12"/>
  <c r="I299" i="12"/>
  <c r="I298" i="12" s="1"/>
  <c r="K299" i="12"/>
  <c r="M299" i="12"/>
  <c r="M298" i="12" s="1"/>
  <c r="O299" i="12"/>
  <c r="Q299" i="12"/>
  <c r="Q298" i="12" s="1"/>
  <c r="V299" i="12"/>
  <c r="V298" i="12" s="1"/>
  <c r="K302" i="12"/>
  <c r="V302" i="12"/>
  <c r="G303" i="12"/>
  <c r="I303" i="12"/>
  <c r="I302" i="12" s="1"/>
  <c r="K303" i="12"/>
  <c r="M303" i="12"/>
  <c r="O303" i="12"/>
  <c r="Q303" i="12"/>
  <c r="Q302" i="12" s="1"/>
  <c r="V303" i="12"/>
  <c r="G306" i="12"/>
  <c r="G302" i="12" s="1"/>
  <c r="I306" i="12"/>
  <c r="K306" i="12"/>
  <c r="O306" i="12"/>
  <c r="O302" i="12" s="1"/>
  <c r="Q306" i="12"/>
  <c r="V306" i="12"/>
  <c r="I309" i="12"/>
  <c r="Q309" i="12"/>
  <c r="G310" i="12"/>
  <c r="M310" i="12" s="1"/>
  <c r="M309" i="12" s="1"/>
  <c r="I310" i="12"/>
  <c r="K310" i="12"/>
  <c r="K309" i="12" s="1"/>
  <c r="O310" i="12"/>
  <c r="O309" i="12" s="1"/>
  <c r="Q310" i="12"/>
  <c r="V310" i="12"/>
  <c r="V309" i="12" s="1"/>
  <c r="G313" i="12"/>
  <c r="I313" i="12"/>
  <c r="K313" i="12"/>
  <c r="M313" i="12"/>
  <c r="O313" i="12"/>
  <c r="Q313" i="12"/>
  <c r="V313" i="12"/>
  <c r="G316" i="12"/>
  <c r="M316" i="12" s="1"/>
  <c r="I316" i="12"/>
  <c r="K316" i="12"/>
  <c r="O316" i="12"/>
  <c r="Q316" i="12"/>
  <c r="V316" i="12"/>
  <c r="AF318" i="12"/>
  <c r="G41" i="1" s="1"/>
  <c r="I20" i="1"/>
  <c r="I19" i="1"/>
  <c r="I17" i="1"/>
  <c r="H40" i="1"/>
  <c r="I40" i="1" s="1"/>
  <c r="G8" i="12" l="1"/>
  <c r="AE318" i="12"/>
  <c r="F42" i="1" s="1"/>
  <c r="H42" i="1" s="1"/>
  <c r="I42" i="1" s="1"/>
  <c r="G42" i="1"/>
  <c r="G39" i="1"/>
  <c r="G43" i="1" s="1"/>
  <c r="G25" i="1" s="1"/>
  <c r="A25" i="1" s="1"/>
  <c r="G26" i="1" s="1"/>
  <c r="M81" i="12"/>
  <c r="M289" i="12"/>
  <c r="M23" i="12"/>
  <c r="M234" i="12"/>
  <c r="M273" i="12"/>
  <c r="M112" i="12"/>
  <c r="M28" i="12"/>
  <c r="G309" i="12"/>
  <c r="M277" i="12"/>
  <c r="M139" i="12"/>
  <c r="M62" i="12"/>
  <c r="M32" i="12" s="1"/>
  <c r="M306" i="12"/>
  <c r="M302" i="12" s="1"/>
  <c r="M217" i="12"/>
  <c r="M216" i="12" s="1"/>
  <c r="J28" i="1"/>
  <c r="J26" i="1"/>
  <c r="G38" i="1"/>
  <c r="F38" i="1"/>
  <c r="J23" i="1"/>
  <c r="J24" i="1"/>
  <c r="J25" i="1"/>
  <c r="J27" i="1"/>
  <c r="E24" i="1"/>
  <c r="E26" i="1"/>
  <c r="F41" i="1" l="1"/>
  <c r="H41" i="1" s="1"/>
  <c r="I41" i="1" s="1"/>
  <c r="F39" i="1"/>
  <c r="H39" i="1" s="1"/>
  <c r="I50" i="1"/>
  <c r="G318" i="12"/>
  <c r="A26" i="1"/>
  <c r="F43" i="1"/>
  <c r="I16" i="1" l="1"/>
  <c r="I21" i="1" s="1"/>
  <c r="I66" i="1"/>
  <c r="G23" i="1"/>
  <c r="A23" i="1" s="1"/>
  <c r="G24" i="1" s="1"/>
  <c r="A27" i="1" s="1"/>
  <c r="G28" i="1"/>
  <c r="H43" i="1"/>
  <c r="I39" i="1"/>
  <c r="I43" i="1" s="1"/>
  <c r="J65" i="1" l="1"/>
  <c r="J56" i="1"/>
  <c r="J59" i="1"/>
  <c r="J57" i="1"/>
  <c r="J63" i="1"/>
  <c r="J51" i="1"/>
  <c r="J55" i="1"/>
  <c r="J62" i="1"/>
  <c r="J64" i="1"/>
  <c r="J53" i="1"/>
  <c r="J54" i="1"/>
  <c r="J61" i="1"/>
  <c r="J58" i="1"/>
  <c r="J50" i="1"/>
  <c r="J60" i="1"/>
  <c r="J52" i="1"/>
  <c r="A24" i="1"/>
  <c r="J40" i="1"/>
  <c r="J41" i="1"/>
  <c r="J42" i="1"/>
  <c r="J39" i="1"/>
  <c r="J43" i="1" s="1"/>
  <c r="G29" i="1"/>
  <c r="G27" i="1" s="1"/>
  <c r="A29" i="1"/>
  <c r="J6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<sst xmlns="http://schemas.openxmlformats.org/spreadsheetml/2006/main" count="1367" uniqueCount="483">
  <si>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</si>
  <si>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</si>
  <si>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</si>
  <si>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</si>
  <si>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</si>
  <si>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</si>
  <si>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</si>
  <si>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</si>
  <si>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</si>
  <si>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</si>
  <si>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</si>
  <si>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</si>
  <si>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</si>
  <si>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</si>
  <si>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</si>
  <si>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</si>
  <si>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</si>
  <si>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</si>
  <si>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</si>
  <si>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</si>
  <si>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</si>
  <si>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</si>
  <si>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</si>
  <si>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</si>
  <si>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</si>
  <si>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</si>
  <si>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</si>
  <si>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</si>
  <si>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</si>
  <si>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</si>
  <si>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</si>
  <si>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</si>
  <si>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</si>
  <si>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</si>
  <si>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</si>
  <si>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</si>
  <si>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</si>
  <si>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</si>
  <si>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</si>
  <si>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</si>
  <si>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</si>
  <si>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</si>
  <si>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</si>
  <si>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</t>
  </si>
  <si>
    <t>Pol</t>
  </si>
  <si>
    <t>01</t>
  </si>
  <si>
    <t>Objekt</t>
  </si>
  <si>
    <t>Objekt:</t>
  </si>
  <si>
    <t>Rozpočet:</t>
  </si>
  <si>
    <t>04</t>
  </si>
  <si>
    <t>Oprava domu a navazujících prostor - Květinářská 2</t>
  </si>
  <si>
    <t>Stavba</t>
  </si>
  <si>
    <t>Stavební objekt</t>
  </si>
  <si>
    <t>Celkem za stavbu</t>
  </si>
  <si>
    <t>CZK</t>
  </si>
  <si>
    <t>Rekapitulace dílů</t>
  </si>
  <si>
    <t>Typ dílu</t>
  </si>
  <si>
    <t>0</t>
  </si>
  <si>
    <t>Přípravné a přidružené práce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</si>
  <si>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</si>
  <si>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</si>
  <si>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</si>
  <si>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</si>
  <si>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</si>
  <si>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</si>
  <si>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</si>
  <si>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</si>
  <si>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</si>
  <si>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</si>
  <si>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</si>
  <si>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</si>
  <si>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</si>
  <si>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</si>
  <si>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</si>
  <si>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</si>
  <si>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</t>
  </si>
  <si>
    <t>767</t>
  </si>
  <si>
    <t>Konstrukce zámečnické</t>
  </si>
  <si>
    <t>772</t>
  </si>
  <si>
    <t>Kamenné  dlažby</t>
  </si>
  <si>
    <t>773</t>
  </si>
  <si>
    <t>Podlahy teracové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</si>
  <si>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</si>
  <si>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</si>
  <si>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</si>
  <si>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</si>
  <si>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</si>
  <si>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</si>
  <si>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</si>
  <si>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</si>
  <si>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</si>
  <si>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</si>
  <si>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</si>
  <si>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</si>
  <si>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</si>
  <si>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</si>
  <si>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</si>
  <si>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</si>
  <si>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</si>
  <si>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</si>
  <si>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</si>
  <si>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</si>
  <si>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</si>
  <si>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</si>
  <si>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</si>
  <si>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</si>
  <si>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</si>
  <si>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</si>
  <si>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</si>
  <si>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</si>
  <si>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</si>
  <si>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</si>
  <si>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</si>
  <si>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</si>
  <si>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</si>
  <si>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</si>
  <si>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</si>
  <si>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</si>
  <si>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0.1</t>
  </si>
  <si>
    <t>Zakrývání a ochrana stávajících konstrukcí, folie,desky,krycí prvky-vč. dodávky</t>
  </si>
  <si>
    <t>hod</t>
  </si>
  <si>
    <t>Vlastní</t>
  </si>
  <si>
    <t>Indiv</t>
  </si>
  <si>
    <t>Práce</t>
  </si>
  <si>
    <t>POL1_1</t>
  </si>
  <si>
    <t xml:space="preserve">11+10 : </t>
  </si>
  <si>
    <t>VV</t>
  </si>
  <si>
    <t>21</t>
  </si>
  <si>
    <t>0.2</t>
  </si>
  <si>
    <t>Vytyčení vedení IS a jejich ochrana</t>
  </si>
  <si>
    <t>kus</t>
  </si>
  <si>
    <t>Specifikace</t>
  </si>
  <si>
    <t>POL3_0</t>
  </si>
  <si>
    <t xml:space="preserve">1*1 : </t>
  </si>
  <si>
    <t>1</t>
  </si>
  <si>
    <t>310238211RT1</t>
  </si>
  <si>
    <t>Zazdívka otvorů o ploše přes 0,25 m2 do 1 m2 ve zdivu nadzákladovém cihlami pálenými pro jakoukoliv maltu vápenocementovou</t>
  </si>
  <si>
    <t>m3</t>
  </si>
  <si>
    <t>801-4</t>
  </si>
  <si>
    <t>RTS 20/ I</t>
  </si>
  <si>
    <t>včetně pomocného pracovního lešení</t>
  </si>
  <si>
    <t>SPI</t>
  </si>
  <si>
    <t xml:space="preserve">zazdívky:0,98*0,05*2,9+0,05*3,3*2 : </t>
  </si>
  <si>
    <t>0,4721</t>
  </si>
  <si>
    <t>349234841R00</t>
  </si>
  <si>
    <t>Doplnění zdiva (s dodáním hmot) říms pod i nadokenních</t>
  </si>
  <si>
    <t>m</t>
  </si>
  <si>
    <t xml:space="preserve">římsa:18,7*1 : </t>
  </si>
  <si>
    <t>18,7</t>
  </si>
  <si>
    <t>610991111R00</t>
  </si>
  <si>
    <t>Zakrývání výplní vnitřních otvorů, předmětů apod. fólií Pe 0,05-0,2 mm</t>
  </si>
  <si>
    <t>m2</t>
  </si>
  <si>
    <t>801-1</t>
  </si>
  <si>
    <t>které se zřizují před úpravami povrchu, a obalení osazených dveřních zárubní před znečištěním při úpravách povrchu nástřikem plastických maltovin včetně pozdějšího odkrytí,</t>
  </si>
  <si>
    <t xml:space="preserve">3,06*3,33+3,12*3,33+1*2*2+2,7*2,96+0,97*2+2,8*2,18 : </t>
  </si>
  <si>
    <t>40,6154</t>
  </si>
  <si>
    <t>612100020RA0</t>
  </si>
  <si>
    <t>Začištění omítek kolem oken, dveří, a podobně podlah a obkladů</t>
  </si>
  <si>
    <t>AP-HSV</t>
  </si>
  <si>
    <t>Agregovaná položka</t>
  </si>
  <si>
    <t>POL2_1</t>
  </si>
  <si>
    <t xml:space="preserve">kolem výplní otvorů:(3,27*4+3,33*4+3,32*2+0,99+1,02+3,37*2+3,7*2+2,96*2+1,27*2+2,185*2) : </t>
  </si>
  <si>
    <t xml:space="preserve">(1+2,585*2+0,75+2,185*2) : </t>
  </si>
  <si>
    <t>73,31</t>
  </si>
  <si>
    <t>622904112R00</t>
  </si>
  <si>
    <t>Očištění fasád tlakovou vodou, složitost fasády 1 - 2</t>
  </si>
  <si>
    <t xml:space="preserve">skleněný obklad:5,1 : </t>
  </si>
  <si>
    <t xml:space="preserve">nad partery:0,5*20,2 : </t>
  </si>
  <si>
    <t>15,2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</si>
  <si>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</si>
  <si>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</si>
  <si>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</si>
  <si>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620451211RT2</t>
  </si>
  <si>
    <t>Postřik izolací nebo neomítaných vnějších stěn maltou cementovou</t>
  </si>
  <si>
    <t>vodotěsných izolací nebo pod obklady apod.</t>
  </si>
  <si>
    <t xml:space="preserve">po skleněném obkladu:10,9*1 : </t>
  </si>
  <si>
    <t xml:space="preserve">zazdívky:0,98*0,05*2+0,05*3,3*4 : </t>
  </si>
  <si>
    <t>21,758</t>
  </si>
  <si>
    <t>602011112R00</t>
  </si>
  <si>
    <t xml:space="preserve">Omítka stěn z hotových směsí vrstva jádrová, vápenocementová,  , tloušťka vrstvy 10 mm,  </t>
  </si>
  <si>
    <t>po jednotlivých vrstvách</t>
  </si>
  <si>
    <t>11,658</t>
  </si>
  <si>
    <t>622421145R00</t>
  </si>
  <si>
    <t>Omítky vnější stěn vápenné nebo vápenocementové štukové,  , složitost 4</t>
  </si>
  <si>
    <t>10,1</t>
  </si>
  <si>
    <t>622471316R00</t>
  </si>
  <si>
    <t xml:space="preserve">Nátěry a nástřiky vnějších stěn a pilířů základním a krycím nátěrem (nebo přestřikem povrchu) barva disperzní, složitost 3 ÷ 4,  </t>
  </si>
  <si>
    <t>Penetrace + 2 x krycí nátěr.</t>
  </si>
  <si>
    <t>62.1</t>
  </si>
  <si>
    <t>Kotvení PUR pěnou,provedení detailů, zapravení,začištění ploch,D+M</t>
  </si>
  <si>
    <t xml:space="preserve">detaily:0,5+0,3 : </t>
  </si>
  <si>
    <t>0,8</t>
  </si>
  <si>
    <t>62.2</t>
  </si>
  <si>
    <t>Očištění skleněho obkladu soklu saponátem omytí , začištění ploch</t>
  </si>
  <si>
    <t xml:space="preserve">sokl:5,1*1 : </t>
  </si>
  <si>
    <t>5,1</t>
  </si>
  <si>
    <t>62.3</t>
  </si>
  <si>
    <t>Skleněný opaktní obklad fasády,černé sklo Miropak, kotvení,lišty,doplňky,detaily,D+M</t>
  </si>
  <si>
    <t xml:space="preserve">opravy:0,5+0,4 : </t>
  </si>
  <si>
    <t xml:space="preserve">nově:17,6*1 : </t>
  </si>
  <si>
    <t xml:space="preserve">kolem mřížek:0,15*2,2*2 : </t>
  </si>
  <si>
    <t>19,16</t>
  </si>
  <si>
    <t>62.4</t>
  </si>
  <si>
    <t>Dřevěný obklad fasády,lakované dřevo,rošt, kotvení,lišty,doplňky,detaily,D+M</t>
  </si>
  <si>
    <t xml:space="preserve">šedo-hnědá a zelená:3,4+8,5+5,8 : </t>
  </si>
  <si>
    <t>17,7</t>
  </si>
  <si>
    <t>612441746R00</t>
  </si>
  <si>
    <t>Tažená vápenosádrová římsa na stěnách s provedením železné orabicované kostry o součtu vyložení a výšky římsy přes 200 do 400 mm</t>
  </si>
  <si>
    <t>631312611R00</t>
  </si>
  <si>
    <t xml:space="preserve">Mazanina z betonu prostého tl. přes 50 do 80 mm třídy C 16/20,  </t>
  </si>
  <si>
    <t>(z kameniva) hlazená dřevěným hladítkem</t>
  </si>
  <si>
    <t xml:space="preserve">exter-po čistících zónách:0,05*(0,31) : </t>
  </si>
  <si>
    <t>0,0155</t>
  </si>
  <si>
    <t>941941031R00</t>
  </si>
  <si>
    <t>Montáž lešení lehkého pracovního řadového s podlahami šířky od 0,80 do 1,00 m, výšky do 10 m</t>
  </si>
  <si>
    <t>800-3</t>
  </si>
  <si>
    <t>včetně kotvení</t>
  </si>
  <si>
    <t xml:space="preserve">(5,6-1,8)*(20,2+1,5*2) : </t>
  </si>
  <si>
    <t>88,16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</si>
  <si>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</si>
  <si>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</si>
  <si>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</si>
  <si>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</si>
  <si>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</si>
  <si>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</si>
  <si>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</si>
  <si>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</si>
  <si>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</si>
  <si>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</si>
  <si>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944945013R00</t>
  </si>
  <si>
    <t>Montáž záchytné stříšky šířky přes 2 m</t>
  </si>
  <si>
    <t xml:space="preserve">1,5*3 : </t>
  </si>
  <si>
    <t>4,5</t>
  </si>
  <si>
    <t>944945193R00</t>
  </si>
  <si>
    <t>Montáž záchytné stříšky příplatek k ceně za každý další i započatý měsíc použití záchytné stříšky_x000D_
 šířky přes 2 m</t>
  </si>
  <si>
    <t>944945813R00</t>
  </si>
  <si>
    <t>Demontáž záchytné stříšky šířky přes 2 m</t>
  </si>
  <si>
    <t>zřizované současně s lehkým nebo těžkým lešením,</t>
  </si>
  <si>
    <t>968071112R00</t>
  </si>
  <si>
    <t>Vyvěšení nebo zavěšení kovových křídel oken, plochy do 1,5 m2</t>
  </si>
  <si>
    <t>801-3</t>
  </si>
  <si>
    <t>s případným uložením a opětovným zavěšením po provedení stavebních změn,</t>
  </si>
  <si>
    <t xml:space="preserve">exter:1+1 : </t>
  </si>
  <si>
    <t>2</t>
  </si>
  <si>
    <t>968071126R00</t>
  </si>
  <si>
    <t>Vyvěšení nebo zavěšení kovových křídel dveří, plochy přes 2 m2</t>
  </si>
  <si>
    <t xml:space="preserve">exter:1+1+1 : </t>
  </si>
  <si>
    <t>968061126R00</t>
  </si>
  <si>
    <t>Vyvěšení nebo zavěšení dřevěných křídel dveří, plochy přes 2 m2</t>
  </si>
  <si>
    <t>oken, dveří a vrat, s uložením a opětovným zavěšením po provedení stavebních změn,</t>
  </si>
  <si>
    <t xml:space="preserve">1+1 : </t>
  </si>
  <si>
    <t>968072354R00</t>
  </si>
  <si>
    <t>Vybourání a vyjmutí kovových rámů a rolet rámů, včetně pomocného lešení o výšce podlahy do 1900 mm a pro zatížení do 1,5 kPa  (150 kg/m2) okenních zdvojených, plochy do 1 m2</t>
  </si>
  <si>
    <t xml:space="preserve">exter:0,9*1,28+1,2*0,61 : </t>
  </si>
  <si>
    <t>1,884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</si>
  <si>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</si>
  <si>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</si>
  <si>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 xml:space="preserve">exter:0,99*2+1,02*2,18+1,2*2,05 : </t>
  </si>
  <si>
    <t>6,6636</t>
  </si>
  <si>
    <t>968062456R00</t>
  </si>
  <si>
    <t>Vybourání dřevěných rámů dveřních zárubní, plochy přes 2 m2</t>
  </si>
  <si>
    <t>včetně pomocného lešení o výšce podlahy do 1900 mm a pro zatížení do 1,5 kPa  (150 kg/m2),</t>
  </si>
  <si>
    <t xml:space="preserve">1,49*3,97 : </t>
  </si>
  <si>
    <t>5,9153</t>
  </si>
  <si>
    <t>962032241R00</t>
  </si>
  <si>
    <t>Bourání zdiva nadzákladového z cihel pálených nebo vápenopískových, na maltu cementovou</t>
  </si>
  <si>
    <t>nebo vybourání otvorů průřezové plochy přes 4 m2 ve zdivu nadzákladovém, včetně pomocného lešení o výšce podlahy do 1900 mm a pro zatížení do 1,5 kPa  (150 kg/m2)</t>
  </si>
  <si>
    <t xml:space="preserve">parapety:0,5*(0,3+0,5) : </t>
  </si>
  <si>
    <t>0,4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</si>
  <si>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</si>
  <si>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</si>
  <si>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</si>
  <si>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 xml:space="preserve">parapety:0,5*(1+1,2) : </t>
  </si>
  <si>
    <t>1,1</t>
  </si>
  <si>
    <t>767900037RAB</t>
  </si>
  <si>
    <t>Demontáž výkladců svařovaných</t>
  </si>
  <si>
    <t>AP-PSV</t>
  </si>
  <si>
    <t xml:space="preserve">exter:3,12*3,39+3,12*3,13+2,65*3+1,02*1,18+9*1 : </t>
  </si>
  <si>
    <t>38,496</t>
  </si>
  <si>
    <t>787700804R00</t>
  </si>
  <si>
    <t>Vysklení výkladců sklo ploché přes 6 m2</t>
  </si>
  <si>
    <t>800-787</t>
  </si>
  <si>
    <t>787701822R00</t>
  </si>
  <si>
    <t>Vysklení výkladců příplatek k ceně_x000D_
 za konstrukce s Al-lištami oboustrannými</t>
  </si>
  <si>
    <t>764410850R00</t>
  </si>
  <si>
    <t>Demontáž oplechování parapetů rš od 100 do 330 mm</t>
  </si>
  <si>
    <t>800-764</t>
  </si>
  <si>
    <t xml:space="preserve">exter:3,12*2+2,65+1,75+0,9 : </t>
  </si>
  <si>
    <t>11,54</t>
  </si>
  <si>
    <t>974031132R00</t>
  </si>
  <si>
    <t>Vysekání rýh v jakémkoliv zdivu cihelném v ploše_x000D_
 do hloubky 50 mm, šířky do 70 mm</t>
  </si>
  <si>
    <t xml:space="preserve">exter:2,5+2 : </t>
  </si>
  <si>
    <t>974031153R00</t>
  </si>
  <si>
    <t>Vysekání rýh v jakémkoliv zdivu cihelném v ploše_x000D_
 do hloubky 100 mm, šířky do 100 mm</t>
  </si>
  <si>
    <t xml:space="preserve">exter:1,5 : </t>
  </si>
  <si>
    <t>1,5</t>
  </si>
  <si>
    <t>96.1</t>
  </si>
  <si>
    <t>Demontáž fasádní mřížky, vč. rámu, kotvení,doplňky</t>
  </si>
  <si>
    <t xml:space="preserve">exter:0,3*0,58*2+0,32*0,74*2+0,5*0,5*2 : </t>
  </si>
  <si>
    <t>1,3216</t>
  </si>
  <si>
    <t>96.2</t>
  </si>
  <si>
    <t>Demontáž venkovní sluneční markýzy,vč. kastlu, vč. kotvení,doplňků</t>
  </si>
  <si>
    <t xml:space="preserve">exter:3,8*3 : </t>
  </si>
  <si>
    <t>11,4</t>
  </si>
  <si>
    <t>96.3</t>
  </si>
  <si>
    <t>Demontáž fasádní tabulky ČP a ČO na fasádě, kotvení,doplňky</t>
  </si>
  <si>
    <t>96.4</t>
  </si>
  <si>
    <t>Demontáž halog.svítidel,odpojení,kotvení,doplňky</t>
  </si>
  <si>
    <t>96.5</t>
  </si>
  <si>
    <t>Demontáž zvonkového tabla na fasádě, pro další použití, uskladnění</t>
  </si>
  <si>
    <t xml:space="preserve">exter:1*1 : </t>
  </si>
  <si>
    <t>96.6</t>
  </si>
  <si>
    <t>Demontáž ocel. dvířek HUP na fasádě,rám,kotvení</t>
  </si>
  <si>
    <t>96.7</t>
  </si>
  <si>
    <t>Demontáž čistící zóny,rám,kotvení,doplňky</t>
  </si>
  <si>
    <t xml:space="preserve">exter:0,31 : </t>
  </si>
  <si>
    <t>0,31</t>
  </si>
  <si>
    <t>96.8</t>
  </si>
  <si>
    <t>Demontáž označení provozovny na fasádě, kotvení,doplňky</t>
  </si>
  <si>
    <t>96.9</t>
  </si>
  <si>
    <t>Demontáž poklopu ocelové revizní šachty,rám, kotvení,doplňky</t>
  </si>
  <si>
    <t>96.10</t>
  </si>
  <si>
    <t>Demontáž fasádního černého skla, kotvení,doplňky</t>
  </si>
  <si>
    <t xml:space="preserve">4,5+3,3*0,97*2 : </t>
  </si>
  <si>
    <t>10,902</t>
  </si>
  <si>
    <t>979082111R00</t>
  </si>
  <si>
    <t>Vnitrostaveništní doprava suti a vybouraných hmot do 10 m</t>
  </si>
  <si>
    <t>t</t>
  </si>
  <si>
    <t xml:space="preserve">4,4*1 : </t>
  </si>
  <si>
    <t>4,4</t>
  </si>
  <si>
    <t>979082121R00</t>
  </si>
  <si>
    <t>Vnitrostaveništní doprava suti a vybouraných hmot příplatek k ceně za každých dalších 5 m</t>
  </si>
  <si>
    <t xml:space="preserve">4,4*2 : </t>
  </si>
  <si>
    <t>8,8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</si>
  <si>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</si>
  <si>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</si>
  <si>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</si>
  <si>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</si>
  <si>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 xml:space="preserve">4,4*10 : </t>
  </si>
  <si>
    <t>44</t>
  </si>
  <si>
    <t>979999999R00</t>
  </si>
  <si>
    <t xml:space="preserve">Poplatek za skládku suti s 10 % příměsí - DUFONEV Brno,  </t>
  </si>
  <si>
    <t xml:space="preserve">38,3*1 : </t>
  </si>
  <si>
    <t>38,3</t>
  </si>
  <si>
    <t>999281211R00</t>
  </si>
  <si>
    <t>Přesun hmot pro opravy a údržbu objektů pro opravy a údržbu vnějších plášťů dosavadních objektů_x000D_
 výšky do 25 m</t>
  </si>
  <si>
    <t>oborů 801, 803, 811 a 812</t>
  </si>
  <si>
    <t xml:space="preserve">5,21*1 : </t>
  </si>
  <si>
    <t>5,21</t>
  </si>
  <si>
    <t>764521250R00</t>
  </si>
  <si>
    <t>Oplechování říms a ozdobných prvků z měděného plechu výroba a montáž včetně rohů_x000D_
 rš 330 mm</t>
  </si>
  <si>
    <t>POL1_7</t>
  </si>
  <si>
    <t>vč. spojovacích prvků</t>
  </si>
  <si>
    <t>998764201R00</t>
  </si>
  <si>
    <t>Přesun hmot pro konstrukce klempířské v objektech výšky do 6 m</t>
  </si>
  <si>
    <t>50 m vodorovně</t>
  </si>
  <si>
    <t>Wn/1</t>
  </si>
  <si>
    <t>Výkladec+bok 3270/3330,ocel,nástřik,2-sklo,fixní, bezpečnostní,parapet dřevo,nerez lišty,doplňky,D+M</t>
  </si>
  <si>
    <t>Wn/2</t>
  </si>
  <si>
    <t>Výkladec+bok 3270/3310,ocel,nástřik,2-sklo,fixní, bezpečnostní,parapet dřevo,nerez lišty,doplňky,D+M</t>
  </si>
  <si>
    <t>Wn/3</t>
  </si>
  <si>
    <t>Výkladec+bok 3700/2960,dřevo 70mm,2-sklo,fixní, bezpečnostní,parapet dřevo,nerez lišty,doplňky,D+M</t>
  </si>
  <si>
    <t>Wn/4</t>
  </si>
  <si>
    <t>Výkladec 1270/2185,dřevo 70mm,2-sklo,fixní, bezpečnostní,parapet dřevo,nerez lišty,doplňky,D+M</t>
  </si>
  <si>
    <t>Wn/5</t>
  </si>
  <si>
    <t>Výkladec 750/2185,dřevo 70mm,2-sklo,fixní, bezpečnostní,parapet dřevo,nerez lišty,doplňky,D+M</t>
  </si>
  <si>
    <t>Dn/1</t>
  </si>
  <si>
    <t>Dveře venkovní,ocel,990/3320,rám 100mm,nerez lišty, bezp.sklo,bezp.kování+zámek,samozavír.,doplňky,, D+M</t>
  </si>
  <si>
    <t>Dn/2</t>
  </si>
  <si>
    <t>Dveře venkovní,dřevo,1020/3370,rám 70mm,lazura, bezp.sklo,bezp.kování+zámek,samozavír.,doplňky,D+M</t>
  </si>
  <si>
    <t>Ds/3</t>
  </si>
  <si>
    <t>Portál seces.,1370/3920-REPASE,bezp.sklo,nátěr, mřížk,detaily,ostění,nadpraží,kazety,lišty,doplňky</t>
  </si>
  <si>
    <t>Dn/4</t>
  </si>
  <si>
    <t>Dveře venkovní,dřevo,1000/2585,rám 70mm,lazura, bezp.sklo,bezp.kování+zámek,samozavír.,doplňky,D+M</t>
  </si>
  <si>
    <t>766.1</t>
  </si>
  <si>
    <t>Dřevěné vnitřní obložení boků výkladců,lakov.deska, bílá,kotvení,detaily,doplňky,D+M</t>
  </si>
  <si>
    <t xml:space="preserve">3,45*0,27*2 : </t>
  </si>
  <si>
    <t>1,863</t>
  </si>
  <si>
    <t>766.2</t>
  </si>
  <si>
    <t>Nová dřevěná dvířka HUP v obkladu fasády,rám, nátěr,kotvení,detaily,doplňky,D+M</t>
  </si>
  <si>
    <t>998766201R00</t>
  </si>
  <si>
    <t>Přesun hmot pro konstrukce truhlářské v objektech výšky do 6 m</t>
  </si>
  <si>
    <t>800-766</t>
  </si>
  <si>
    <t>767995101R00</t>
  </si>
  <si>
    <t>Výroba a montáž atypických kovovových doplňků staveb hmotnosti do 5 kg</t>
  </si>
  <si>
    <t>kg</t>
  </si>
  <si>
    <t>800-767</t>
  </si>
  <si>
    <t xml:space="preserve">spojovací a kotvící prvky:25*1 : </t>
  </si>
  <si>
    <t>25</t>
  </si>
  <si>
    <t>767995102R00</t>
  </si>
  <si>
    <t>Výroba a montáž atypických kovovových doplňků staveb hmotnosti přes 5 do 10 kg</t>
  </si>
  <si>
    <t xml:space="preserve">spojovací a kotvící prvky:35*1 : </t>
  </si>
  <si>
    <t>35</t>
  </si>
  <si>
    <t>767995103R00</t>
  </si>
  <si>
    <t>Výroba a montáž atypických kovovových doplňků staveb hmotnosti přes 10 do 20 kg</t>
  </si>
  <si>
    <t xml:space="preserve">spojovací a kotvící prvky:45*1 : </t>
  </si>
  <si>
    <t>45</t>
  </si>
  <si>
    <t>Zn/1</t>
  </si>
  <si>
    <t>Ventilační mřížka ocelová,rámeček,lamely, nerez,šikmé,kotvení,detaily,doplňky,D+M</t>
  </si>
  <si>
    <t xml:space="preserve">exter:0,32*0,74*2 : </t>
  </si>
  <si>
    <t>0,4736</t>
  </si>
  <si>
    <t>Zn/2</t>
  </si>
  <si>
    <t>Vitrína,nerez rám,skleněná výplň,otevírání, kování,kotvení,detaily,doplňky,D+M</t>
  </si>
  <si>
    <t xml:space="preserve">0,61*0,61*2 : </t>
  </si>
  <si>
    <t>0,7442</t>
  </si>
  <si>
    <t>Zn/3,4,5</t>
  </si>
  <si>
    <t>Venkovní podlahová čistící zóna,rám,ocel, zapuštěný rámeček nerez,kotvení,detaily,D+M</t>
  </si>
  <si>
    <t xml:space="preserve">0,69*0,435+0,6*0,6+1,07*0,6 : </t>
  </si>
  <si>
    <t>1,30215</t>
  </si>
  <si>
    <t>Zn/6</t>
  </si>
  <si>
    <t>Dvířka HUP,ocel.rám,dřevěný obklad dle fasády, zámek,skr.panty,nápis HUP,kotvení,detaily,D+M</t>
  </si>
  <si>
    <t xml:space="preserve">0,36*0,36 : </t>
  </si>
  <si>
    <t>0,1296</t>
  </si>
  <si>
    <t>Zn/7</t>
  </si>
  <si>
    <t>Textilní slun. markýza,kastlík,4x el.pohon,AL rám, zapojení,4x ovládání,kabeláž,zapravení,doplňky,, D+M</t>
  </si>
  <si>
    <t xml:space="preserve">4,98*2+4,94+3,69 : </t>
  </si>
  <si>
    <t>18,59</t>
  </si>
  <si>
    <t>767.1</t>
  </si>
  <si>
    <t>Venkovní ozančení provozovny,nerez trny,černé sklo, grafika,lesklý kov,kotvení,detaily,D+M</t>
  </si>
  <si>
    <t xml:space="preserve">0,5*(6+4,75+3,48) : </t>
  </si>
  <si>
    <t>7,115</t>
  </si>
  <si>
    <t>767.3</t>
  </si>
  <si>
    <t>Venkovní AL lišta 30/30mm,LED pásek,difuz.,3xtrafo, 3xzapojení,3xovládání,kotvení,detaily,doplňky,, D+M</t>
  </si>
  <si>
    <t xml:space="preserve">15+3,7 : </t>
  </si>
  <si>
    <t>767.4</t>
  </si>
  <si>
    <t>Hrotový systém proti ptactvu,š. 50 - 100 mm, hroty 135 mm 25 ks/m,kotvení,doplňky,detaily,D+M</t>
  </si>
  <si>
    <t>767.5</t>
  </si>
  <si>
    <t>Označení provozovny,sklen. pás na fasádě,lepení, nápis na sklo,kotvení,doplňky,detaily,D+M</t>
  </si>
  <si>
    <t xml:space="preserve">0,5*6+0,48*(4,65+3,4) : </t>
  </si>
  <si>
    <t>6,864</t>
  </si>
  <si>
    <t>998767201R00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</si>
  <si>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</si>
  <si>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</si>
  <si>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</si>
  <si>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</si>
  <si>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 xml:space="preserve">opravy:0,5 : </t>
  </si>
  <si>
    <t>0,5</t>
  </si>
  <si>
    <t>772512131R00</t>
  </si>
  <si>
    <t>Kladení dlažby z kamene do tmele vzorované z pravoúhlých desek nedbo dlaždic kladené ze 3 až 5 rozdílných druhů desek sestavených do pravidelně se opakujících vzorů, tloušťky do 30 mm včetně</t>
  </si>
  <si>
    <t>800-782</t>
  </si>
  <si>
    <t>vč. spárování</t>
  </si>
  <si>
    <t>771579793R00</t>
  </si>
  <si>
    <t>Příplatky k položkám montáže podlah keramických příplatek za spárovací hmotu - plošně</t>
  </si>
  <si>
    <t>772.1</t>
  </si>
  <si>
    <t>Kamenná dlažba, dle stávající,tl. do 3cm, velkoformátová</t>
  </si>
  <si>
    <t xml:space="preserve">opravy:0,5*1,1 : </t>
  </si>
  <si>
    <t>0,55</t>
  </si>
  <si>
    <t>998772201R00</t>
  </si>
  <si>
    <t>Přesun hmot pro kamenné dlažby, obklady schodišťových stupňů a soklů v objektech výšky do 6 m</t>
  </si>
  <si>
    <t>773.1</t>
  </si>
  <si>
    <t>Nové schodiště z růžového teraca,lišty, přebroušení,napuštění,kotvení,doplňky,D+M</t>
  </si>
  <si>
    <t xml:space="preserve">exter:1,8*1 : </t>
  </si>
  <si>
    <t>1,8</t>
  </si>
  <si>
    <t>773.2</t>
  </si>
  <si>
    <t>Nové podlahy a sokly z šedého teraca,lišty, přebroušení,napuštění,kotvení,doplňky,D+M</t>
  </si>
  <si>
    <t xml:space="preserve">podlahy+sokly:3,9*1 : </t>
  </si>
  <si>
    <t>3,9</t>
  </si>
  <si>
    <t>998773201R00</t>
  </si>
  <si>
    <t>Přesun hmot pro podlahy teracové v objektech výšky do 6 m</t>
  </si>
  <si>
    <t>800-773</t>
  </si>
  <si>
    <t>783225100R00</t>
  </si>
  <si>
    <t xml:space="preserve">Nátěry kov.stavebních doplňk.konstrukcí syntetické dvojnásobné + 1x email,  </t>
  </si>
  <si>
    <t>800-783</t>
  </si>
  <si>
    <t xml:space="preserve">stávající prvky:5+11 : </t>
  </si>
  <si>
    <t>16</t>
  </si>
  <si>
    <t>784191201R00</t>
  </si>
  <si>
    <t>Příprava povrchu Penetrace (napouštění) podkladu disperzní, jednonásobná</t>
  </si>
  <si>
    <t>800-784</t>
  </si>
  <si>
    <t xml:space="preserve">12,6+32,20+38+45,117 : </t>
  </si>
  <si>
    <t>127,917</t>
  </si>
  <si>
    <t>784195312R00</t>
  </si>
  <si>
    <t>Malby z malířských směsí otěruvzdorných,  , bělost 88 %, dvojnásobné</t>
  </si>
  <si>
    <t>M21.1</t>
  </si>
  <si>
    <t>Svítidla venkovní,60x60cm,zapojení,montáž, kabeláž,napojení na el.,kotvení,doplňky,D+M</t>
  </si>
  <si>
    <t>SPCM</t>
  </si>
  <si>
    <t>M21.2</t>
  </si>
  <si>
    <t>Svítidla do podhledu řeznictví,zapojení,montáž, kabeláž,napojení na el.,kotvení,doplňky,D+M</t>
  </si>
  <si>
    <t>4</t>
  </si>
  <si>
    <t>M21.3</t>
  </si>
  <si>
    <t>Zpětná montáž zvonkového tabla na fasádu,zapojení, kabeláž,napojení na el.,kotvení,doplňky</t>
  </si>
  <si>
    <t>POL1_9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</si>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</sst>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7" t="s">
        <v>22</v>
      </c>
      <c r="C2" s="78"/>
      <c r="D2" s="79" t="s">
        <v>49</v>
      </c>
      <c r="E2" s="232" t="s">
        <v>50</v>
      </c>
      <c r="F2" s="233"/>
      <c r="G2" s="233"/>
      <c r="H2" s="233"/>
      <c r="I2" s="233"/>
      <c r="J2" s="234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5" t="s">
        <v>46</v>
      </c>
      <c r="F3" s="236"/>
      <c r="G3" s="236"/>
      <c r="H3" s="236"/>
      <c r="I3" s="236"/>
      <c r="J3" s="237"/>
    </row>
    <row r="4" spans="1:15" ht="23.25" customHeight="1" x14ac:dyDescent="0.2">
      <c r="A4" s="76">
        <v>250</v>
      </c>
      <c r="B4" s="82" t="s">
        <v>48</v>
      </c>
      <c r="C4" s="83"/>
      <c r="D4" s="84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3"/>
      <c r="F16" s="204"/>
      <c r="G16" s="203"/>
      <c r="H16" s="204"/>
      <c r="I16" s="203">
        <f>SUMIF(F50:F65,A16,I50:I65)+SUMIF(F50:F65,"PSU",I50:I65)</f>
        <v>0</v>
      </c>
      <c r="J16" s="205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3"/>
      <c r="F17" s="204"/>
      <c r="G17" s="203"/>
      <c r="H17" s="204"/>
      <c r="I17" s="203">
        <f>SUMIF(F50:F65,A17,I50:I65)</f>
        <v>0</v>
      </c>
      <c r="J17" s="205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3"/>
      <c r="F18" s="204"/>
      <c r="G18" s="203"/>
      <c r="H18" s="204"/>
      <c r="I18" s="203">
        <f>SUMIF(F50:F65,A18,I50:I65)</f>
        <v>0</v>
      </c>
      <c r="J18" s="205"/>
    </row>
    <row r="19" spans="1:10" ht="23.25" customHeight="1" x14ac:dyDescent="0.2">
      <c r="A19" s="139" t="s">
        <v>88</v>
      </c>
      <c r="B19" s="38" t="s">
        <v>27</v>
      </c>
      <c r="C19" s="62"/>
      <c r="D19" s="63"/>
      <c r="E19" s="203"/>
      <c r="F19" s="204"/>
      <c r="G19" s="203"/>
      <c r="H19" s="204"/>
      <c r="I19" s="203">
        <f>SUMIF(F50:F65,A19,I50:I65)</f>
        <v>0</v>
      </c>
      <c r="J19" s="205"/>
    </row>
    <row r="20" spans="1:10" ht="23.25" customHeight="1" x14ac:dyDescent="0.2">
      <c r="A20" s="139" t="s">
        <v>89</v>
      </c>
      <c r="B20" s="38" t="s">
        <v>28</v>
      </c>
      <c r="C20" s="62"/>
      <c r="D20" s="63"/>
      <c r="E20" s="203"/>
      <c r="F20" s="204"/>
      <c r="G20" s="203"/>
      <c r="H20" s="204"/>
      <c r="I20" s="203">
        <f>SUMIF(F50:F65,A20,I50:I65)</f>
        <v>0</v>
      </c>
      <c r="J20" s="205"/>
    </row>
    <row r="21" spans="1:10" ht="23.25" customHeight="1" x14ac:dyDescent="0.2">
      <c r="A21" s="2"/>
      <c r="B21" s="48" t="s">
        <v>29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3"/>
      <c r="D39" s="193"/>
      <c r="E39" s="193"/>
      <c r="F39" s="100">
        <f>'01 3 Pol'!AE318</f>
        <v>0</v>
      </c>
      <c r="G39" s="101">
        <f>'01 3 Pol'!AF318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4" t="s">
        <v>52</v>
      </c>
      <c r="D40" s="194"/>
      <c r="E40" s="194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2</v>
      </c>
      <c r="B41" s="104" t="s">
        <v>45</v>
      </c>
      <c r="C41" s="194" t="s">
        <v>46</v>
      </c>
      <c r="D41" s="194"/>
      <c r="E41" s="194"/>
      <c r="F41" s="105">
        <f>'01 3 Pol'!AE318</f>
        <v>0</v>
      </c>
      <c r="G41" s="106">
        <f>'01 3 Pol'!AF318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3" t="s">
        <v>44</v>
      </c>
      <c r="D42" s="193"/>
      <c r="E42" s="193"/>
      <c r="F42" s="109">
        <f>'01 3 Pol'!AE318</f>
        <v>0</v>
      </c>
      <c r="G42" s="102">
        <f>'01 3 Pol'!AF318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5" t="s">
        <v>53</v>
      </c>
      <c r="C43" s="196"/>
      <c r="D43" s="196"/>
      <c r="E43" s="197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55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56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57</v>
      </c>
      <c r="C50" s="191" t="s">
        <v>58</v>
      </c>
      <c r="D50" s="192"/>
      <c r="E50" s="192"/>
      <c r="F50" s="135" t="s">
        <v>24</v>
      </c>
      <c r="G50" s="136"/>
      <c r="H50" s="136"/>
      <c r="I50" s="136">
        <f>'01 3 Pol'!G8</f>
        <v>0</v>
      </c>
      <c r="J50" s="133" t="str">
        <f>IF(I66=0,"",I50/I66*100)</f>
        <v/>
      </c>
    </row>
    <row r="51" spans="1:10" ht="36.75" customHeight="1" x14ac:dyDescent="0.2">
      <c r="A51" s="124"/>
      <c r="B51" s="129" t="s">
        <v>43</v>
      </c>
      <c r="C51" s="191" t="s">
        <v>59</v>
      </c>
      <c r="D51" s="192"/>
      <c r="E51" s="192"/>
      <c r="F51" s="135" t="s">
        <v>24</v>
      </c>
      <c r="G51" s="136"/>
      <c r="H51" s="136"/>
      <c r="I51" s="136">
        <f>'01 3 Pol'!G15</f>
        <v>0</v>
      </c>
      <c r="J51" s="133" t="str">
        <f>IF(I66=0,"",I51/I66*100)</f>
        <v/>
      </c>
    </row>
    <row r="52" spans="1:10" ht="36.75" customHeight="1" x14ac:dyDescent="0.2">
      <c r="A52" s="124"/>
      <c r="B52" s="129" t="s">
        <v>60</v>
      </c>
      <c r="C52" s="191" t="s">
        <v>61</v>
      </c>
      <c r="D52" s="192"/>
      <c r="E52" s="192"/>
      <c r="F52" s="135" t="s">
        <v>24</v>
      </c>
      <c r="G52" s="136"/>
      <c r="H52" s="136"/>
      <c r="I52" s="136">
        <f>'01 3 Pol'!G23</f>
        <v>0</v>
      </c>
      <c r="J52" s="133" t="str">
        <f>IF(I66=0,"",I52/I66*100)</f>
        <v/>
      </c>
    </row>
    <row r="53" spans="1:10" ht="36.75" customHeight="1" x14ac:dyDescent="0.2">
      <c r="A53" s="124"/>
      <c r="B53" s="129" t="s">
        <v>62</v>
      </c>
      <c r="C53" s="191" t="s">
        <v>63</v>
      </c>
      <c r="D53" s="192"/>
      <c r="E53" s="192"/>
      <c r="F53" s="135" t="s">
        <v>24</v>
      </c>
      <c r="G53" s="136"/>
      <c r="H53" s="136"/>
      <c r="I53" s="136">
        <f>'01 3 Pol'!G32</f>
        <v>0</v>
      </c>
      <c r="J53" s="133" t="str">
        <f>IF(I66=0,"",I53/I66*100)</f>
        <v/>
      </c>
    </row>
    <row r="54" spans="1:10" ht="36.75" customHeight="1" x14ac:dyDescent="0.2">
      <c r="A54" s="124"/>
      <c r="B54" s="129" t="s">
        <v>64</v>
      </c>
      <c r="C54" s="191" t="s">
        <v>65</v>
      </c>
      <c r="D54" s="192"/>
      <c r="E54" s="192"/>
      <c r="F54" s="135" t="s">
        <v>24</v>
      </c>
      <c r="G54" s="136"/>
      <c r="H54" s="136"/>
      <c r="I54" s="136">
        <f>'01 3 Pol'!G76</f>
        <v>0</v>
      </c>
      <c r="J54" s="133" t="str">
        <f>IF(I66=0,"",I54/I66*100)</f>
        <v/>
      </c>
    </row>
    <row r="55" spans="1:10" ht="36.75" customHeight="1" x14ac:dyDescent="0.2">
      <c r="A55" s="124"/>
      <c r="B55" s="129" t="s">
        <v>66</v>
      </c>
      <c r="C55" s="191" t="s">
        <v>67</v>
      </c>
      <c r="D55" s="192"/>
      <c r="E55" s="192"/>
      <c r="F55" s="135" t="s">
        <v>24</v>
      </c>
      <c r="G55" s="136"/>
      <c r="H55" s="136"/>
      <c r="I55" s="136">
        <f>'01 3 Pol'!G81</f>
        <v>0</v>
      </c>
      <c r="J55" s="133" t="str">
        <f>IF(I66=0,"",I55/I66*100)</f>
        <v/>
      </c>
    </row>
    <row r="56" spans="1:10" ht="36.75" customHeight="1" x14ac:dyDescent="0.2">
      <c r="A56" s="124"/>
      <c r="B56" s="129" t="s">
        <v>68</v>
      </c>
      <c r="C56" s="191" t="s">
        <v>69</v>
      </c>
      <c r="D56" s="192"/>
      <c r="E56" s="192"/>
      <c r="F56" s="135" t="s">
        <v>24</v>
      </c>
      <c r="G56" s="136"/>
      <c r="H56" s="136"/>
      <c r="I56" s="136">
        <f>'01 3 Pol'!G112</f>
        <v>0</v>
      </c>
      <c r="J56" s="133" t="str">
        <f>IF(I66=0,"",I56/I66*100)</f>
        <v/>
      </c>
    </row>
    <row r="57" spans="1:10" ht="36.75" customHeight="1" x14ac:dyDescent="0.2">
      <c r="A57" s="124"/>
      <c r="B57" s="129" t="s">
        <v>70</v>
      </c>
      <c r="C57" s="191" t="s">
        <v>71</v>
      </c>
      <c r="D57" s="192"/>
      <c r="E57" s="192"/>
      <c r="F57" s="135" t="s">
        <v>24</v>
      </c>
      <c r="G57" s="136"/>
      <c r="H57" s="136"/>
      <c r="I57" s="136">
        <f>'01 3 Pol'!G204</f>
        <v>0</v>
      </c>
      <c r="J57" s="133" t="str">
        <f>IF(I66=0,"",I57/I66*100)</f>
        <v/>
      </c>
    </row>
    <row r="58" spans="1:10" ht="36.75" customHeight="1" x14ac:dyDescent="0.2">
      <c r="A58" s="124"/>
      <c r="B58" s="129" t="s">
        <v>72</v>
      </c>
      <c r="C58" s="191" t="s">
        <v>73</v>
      </c>
      <c r="D58" s="192"/>
      <c r="E58" s="192"/>
      <c r="F58" s="135" t="s">
        <v>25</v>
      </c>
      <c r="G58" s="136"/>
      <c r="H58" s="136"/>
      <c r="I58" s="136">
        <f>'01 3 Pol'!G209</f>
        <v>0</v>
      </c>
      <c r="J58" s="133" t="str">
        <f>IF(I66=0,"",I58/I66*100)</f>
        <v/>
      </c>
    </row>
    <row r="59" spans="1:10" ht="36.75" customHeight="1" x14ac:dyDescent="0.2">
      <c r="A59" s="124"/>
      <c r="B59" s="129" t="s">
        <v>74</v>
      </c>
      <c r="C59" s="191" t="s">
        <v>75</v>
      </c>
      <c r="D59" s="192"/>
      <c r="E59" s="192"/>
      <c r="F59" s="135" t="s">
        <v>25</v>
      </c>
      <c r="G59" s="136"/>
      <c r="H59" s="136"/>
      <c r="I59" s="136">
        <f>'01 3 Pol'!G216</f>
        <v>0</v>
      </c>
      <c r="J59" s="133" t="str">
        <f>IF(I66=0,"",I59/I66*100)</f>
        <v/>
      </c>
    </row>
    <row r="60" spans="1:10" ht="36.75" customHeight="1" x14ac:dyDescent="0.2">
      <c r="A60" s="124"/>
      <c r="B60" s="129" t="s">
        <v>76</v>
      </c>
      <c r="C60" s="191" t="s">
        <v>77</v>
      </c>
      <c r="D60" s="192"/>
      <c r="E60" s="192"/>
      <c r="F60" s="135" t="s">
        <v>25</v>
      </c>
      <c r="G60" s="136"/>
      <c r="H60" s="136"/>
      <c r="I60" s="136">
        <f>'01 3 Pol'!G234</f>
        <v>0</v>
      </c>
      <c r="J60" s="133" t="str">
        <f>IF(I66=0,"",I60/I66*100)</f>
        <v/>
      </c>
    </row>
    <row r="61" spans="1:10" ht="36.75" customHeight="1" x14ac:dyDescent="0.2">
      <c r="A61" s="124"/>
      <c r="B61" s="129" t="s">
        <v>78</v>
      </c>
      <c r="C61" s="191" t="s">
        <v>79</v>
      </c>
      <c r="D61" s="192"/>
      <c r="E61" s="192"/>
      <c r="F61" s="135" t="s">
        <v>25</v>
      </c>
      <c r="G61" s="136"/>
      <c r="H61" s="136"/>
      <c r="I61" s="136">
        <f>'01 3 Pol'!G273</f>
        <v>0</v>
      </c>
      <c r="J61" s="133" t="str">
        <f>IF(I66=0,"",I61/I66*100)</f>
        <v/>
      </c>
    </row>
    <row r="62" spans="1:10" ht="36.75" customHeight="1" x14ac:dyDescent="0.2">
      <c r="A62" s="124"/>
      <c r="B62" s="129" t="s">
        <v>80</v>
      </c>
      <c r="C62" s="191" t="s">
        <v>81</v>
      </c>
      <c r="D62" s="192"/>
      <c r="E62" s="192"/>
      <c r="F62" s="135" t="s">
        <v>25</v>
      </c>
      <c r="G62" s="136"/>
      <c r="H62" s="136"/>
      <c r="I62" s="136">
        <f>'01 3 Pol'!G289</f>
        <v>0</v>
      </c>
      <c r="J62" s="133" t="str">
        <f>IF(I66=0,"",I62/I66*100)</f>
        <v/>
      </c>
    </row>
    <row r="63" spans="1:10" ht="36.75" customHeight="1" x14ac:dyDescent="0.2">
      <c r="A63" s="124"/>
      <c r="B63" s="129" t="s">
        <v>82</v>
      </c>
      <c r="C63" s="191" t="s">
        <v>83</v>
      </c>
      <c r="D63" s="192"/>
      <c r="E63" s="192"/>
      <c r="F63" s="135" t="s">
        <v>25</v>
      </c>
      <c r="G63" s="136"/>
      <c r="H63" s="136"/>
      <c r="I63" s="136">
        <f>'01 3 Pol'!G298</f>
        <v>0</v>
      </c>
      <c r="J63" s="133" t="str">
        <f>IF(I66=0,"",I63/I66*100)</f>
        <v/>
      </c>
    </row>
    <row r="64" spans="1:10" ht="36.75" customHeight="1" x14ac:dyDescent="0.2">
      <c r="A64" s="124"/>
      <c r="B64" s="129" t="s">
        <v>84</v>
      </c>
      <c r="C64" s="191" t="s">
        <v>85</v>
      </c>
      <c r="D64" s="192"/>
      <c r="E64" s="192"/>
      <c r="F64" s="135" t="s">
        <v>25</v>
      </c>
      <c r="G64" s="136"/>
      <c r="H64" s="136"/>
      <c r="I64" s="136">
        <f>'01 3 Pol'!G302</f>
        <v>0</v>
      </c>
      <c r="J64" s="133" t="str">
        <f>IF(I66=0,"",I64/I66*100)</f>
        <v/>
      </c>
    </row>
    <row r="65" spans="1:10" ht="36.75" customHeight="1" x14ac:dyDescent="0.2">
      <c r="A65" s="124"/>
      <c r="B65" s="129" t="s">
        <v>86</v>
      </c>
      <c r="C65" s="191" t="s">
        <v>87</v>
      </c>
      <c r="D65" s="192"/>
      <c r="E65" s="192"/>
      <c r="F65" s="135" t="s">
        <v>26</v>
      </c>
      <c r="G65" s="136"/>
      <c r="H65" s="136"/>
      <c r="I65" s="136">
        <f>'01 3 Pol'!G309</f>
        <v>0</v>
      </c>
      <c r="J65" s="133" t="str">
        <f>IF(I66=0,"",I65/I66*100)</f>
        <v/>
      </c>
    </row>
    <row r="66" spans="1:10" ht="25.5" customHeight="1" x14ac:dyDescent="0.2">
      <c r="A66" s="125"/>
      <c r="B66" s="130" t="s">
        <v>1</v>
      </c>
      <c r="C66" s="131"/>
      <c r="D66" s="132"/>
      <c r="E66" s="132"/>
      <c r="F66" s="137"/>
      <c r="G66" s="138"/>
      <c r="H66" s="138"/>
      <c r="I66" s="138">
        <f>SUM(I50:I65)</f>
        <v>0</v>
      </c>
      <c r="J66" s="134">
        <f>SUM(J50:J65)</f>
        <v>0</v>
      </c>
    </row>
    <row r="67" spans="1:10" x14ac:dyDescent="0.2">
      <c r="F67" s="87"/>
      <c r="G67" s="87"/>
      <c r="H67" s="87"/>
      <c r="I67" s="87"/>
      <c r="J67" s="88"/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63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90</v>
      </c>
      <c r="B1" s="249"/>
      <c r="C1" s="249"/>
      <c r="D1" s="249"/>
      <c r="E1" s="249"/>
      <c r="F1" s="249"/>
      <c r="G1" s="249"/>
      <c r="AG1" t="s">
        <v>91</v>
      </c>
    </row>
    <row r="2" spans="1:60" ht="25.15" customHeight="1" x14ac:dyDescent="0.2">
      <c r="A2" s="140" t="s">
        <v>7</v>
      </c>
      <c r="B2" s="49" t="s">
        <v>49</v>
      </c>
      <c r="C2" s="250" t="s">
        <v>50</v>
      </c>
      <c r="D2" s="251"/>
      <c r="E2" s="251"/>
      <c r="F2" s="251"/>
      <c r="G2" s="252"/>
      <c r="AG2" t="s">
        <v>92</v>
      </c>
    </row>
    <row r="3" spans="1:60" ht="25.15" customHeight="1" x14ac:dyDescent="0.2">
      <c r="A3" s="140" t="s">
        <v>8</v>
      </c>
      <c r="B3" s="49" t="s">
        <v>45</v>
      </c>
      <c r="C3" s="250" t="s">
        <v>46</v>
      </c>
      <c r="D3" s="251"/>
      <c r="E3" s="251"/>
      <c r="F3" s="251"/>
      <c r="G3" s="252"/>
      <c r="AC3" s="122" t="s">
        <v>92</v>
      </c>
      <c r="AG3" t="s">
        <v>93</v>
      </c>
    </row>
    <row r="4" spans="1:60" ht="25.15" customHeight="1" x14ac:dyDescent="0.2">
      <c r="A4" s="141" t="s">
        <v>9</v>
      </c>
      <c r="B4" s="142" t="s">
        <v>43</v>
      </c>
      <c r="C4" s="253" t="s">
        <v>44</v>
      </c>
      <c r="D4" s="254"/>
      <c r="E4" s="254"/>
      <c r="F4" s="254"/>
      <c r="G4" s="255"/>
      <c r="AG4" t="s">
        <v>94</v>
      </c>
    </row>
    <row r="5" spans="1:60" x14ac:dyDescent="0.2">
      <c r="D5" s="10"/>
    </row>
    <row r="6" spans="1:60" ht="38.25" x14ac:dyDescent="0.2">
      <c r="A6" s="144" t="s">
        <v>95</v>
      </c>
      <c r="B6" s="146" t="s">
        <v>96</v>
      </c>
      <c r="C6" s="146" t="s">
        <v>97</v>
      </c>
      <c r="D6" s="145" t="s">
        <v>98</v>
      </c>
      <c r="E6" s="144" t="s">
        <v>99</v>
      </c>
      <c r="F6" s="143" t="s">
        <v>100</v>
      </c>
      <c r="G6" s="144" t="s">
        <v>29</v>
      </c>
      <c r="H6" s="147" t="s">
        <v>30</v>
      </c>
      <c r="I6" s="147" t="s">
        <v>101</v>
      </c>
      <c r="J6" s="147" t="s">
        <v>31</v>
      </c>
      <c r="K6" s="147" t="s">
        <v>102</v>
      </c>
      <c r="L6" s="147" t="s">
        <v>103</v>
      </c>
      <c r="M6" s="147" t="s">
        <v>104</v>
      </c>
      <c r="N6" s="147" t="s">
        <v>105</v>
      </c>
      <c r="O6" s="147" t="s">
        <v>106</v>
      </c>
      <c r="P6" s="147" t="s">
        <v>107</v>
      </c>
      <c r="Q6" s="147" t="s">
        <v>108</v>
      </c>
      <c r="R6" s="147" t="s">
        <v>109</v>
      </c>
      <c r="S6" s="147" t="s">
        <v>110</v>
      </c>
      <c r="T6" s="147" t="s">
        <v>111</v>
      </c>
      <c r="U6" s="147" t="s">
        <v>112</v>
      </c>
      <c r="V6" s="147" t="s">
        <v>113</v>
      </c>
      <c r="W6" s="147" t="s">
        <v>114</v>
      </c>
      <c r="X6" s="147" t="s">
        <v>115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116</v>
      </c>
      <c r="B8" s="162" t="s">
        <v>57</v>
      </c>
      <c r="C8" s="183" t="s">
        <v>58</v>
      </c>
      <c r="D8" s="163"/>
      <c r="E8" s="164"/>
      <c r="F8" s="165"/>
      <c r="G8" s="165">
        <f>SUMIF(AG9:AG14,"&lt;&gt;NOR",G9:G14)</f>
        <v>0</v>
      </c>
      <c r="H8" s="165"/>
      <c r="I8" s="165">
        <f>SUM(I9:I14)</f>
        <v>0</v>
      </c>
      <c r="J8" s="165"/>
      <c r="K8" s="165">
        <f>SUM(K9:K14)</f>
        <v>0</v>
      </c>
      <c r="L8" s="165"/>
      <c r="M8" s="165">
        <f>SUM(M9:M14)</f>
        <v>0</v>
      </c>
      <c r="N8" s="165"/>
      <c r="O8" s="165">
        <f>SUM(O9:O14)</f>
        <v>0</v>
      </c>
      <c r="P8" s="165"/>
      <c r="Q8" s="165">
        <f>SUM(Q9:Q14)</f>
        <v>0</v>
      </c>
      <c r="R8" s="165"/>
      <c r="S8" s="165"/>
      <c r="T8" s="166"/>
      <c r="U8" s="160"/>
      <c r="V8" s="160">
        <f>SUM(V9:V14)</f>
        <v>0</v>
      </c>
      <c r="W8" s="160"/>
      <c r="X8" s="160"/>
      <c r="AG8" t="s">
        <v>117</v>
      </c>
    </row>
    <row r="9" spans="1:60" outlineLevel="1" x14ac:dyDescent="0.2">
      <c r="A9" s="167">
        <v>1</v>
      </c>
      <c r="B9" s="168" t="s">
        <v>118</v>
      </c>
      <c r="C9" s="184" t="s">
        <v>119</v>
      </c>
      <c r="D9" s="169" t="s">
        <v>120</v>
      </c>
      <c r="E9" s="170">
        <v>21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121</v>
      </c>
      <c r="T9" s="173" t="s">
        <v>122</v>
      </c>
      <c r="U9" s="157">
        <v>0</v>
      </c>
      <c r="V9" s="157">
        <f>ROUND(E9*U9,2)</f>
        <v>0</v>
      </c>
      <c r="W9" s="157"/>
      <c r="X9" s="157" t="s">
        <v>123</v>
      </c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5" t="s">
        <v>125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5" t="s">
        <v>127</v>
      </c>
      <c r="D11" s="158"/>
      <c r="E11" s="159">
        <v>21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126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7">
        <v>2</v>
      </c>
      <c r="B12" s="168" t="s">
        <v>128</v>
      </c>
      <c r="C12" s="184" t="s">
        <v>129</v>
      </c>
      <c r="D12" s="169" t="s">
        <v>130</v>
      </c>
      <c r="E12" s="170">
        <v>1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15</v>
      </c>
      <c r="M12" s="172">
        <f>G12*(1+L12/100)</f>
        <v>0</v>
      </c>
      <c r="N12" s="172">
        <v>0</v>
      </c>
      <c r="O12" s="172">
        <f>ROUND(E12*N12,2)</f>
        <v>0</v>
      </c>
      <c r="P12" s="172">
        <v>0</v>
      </c>
      <c r="Q12" s="172">
        <f>ROUND(E12*P12,2)</f>
        <v>0</v>
      </c>
      <c r="R12" s="172"/>
      <c r="S12" s="172" t="s">
        <v>121</v>
      </c>
      <c r="T12" s="173" t="s">
        <v>122</v>
      </c>
      <c r="U12" s="157">
        <v>0</v>
      </c>
      <c r="V12" s="157">
        <f>ROUND(E12*U12,2)</f>
        <v>0</v>
      </c>
      <c r="W12" s="157"/>
      <c r="X12" s="157" t="s">
        <v>131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132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5" t="s">
        <v>133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126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5" t="s">
        <v>134</v>
      </c>
      <c r="D14" s="158"/>
      <c r="E14" s="159">
        <v>1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126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61" t="s">
        <v>116</v>
      </c>
      <c r="B15" s="162" t="s">
        <v>43</v>
      </c>
      <c r="C15" s="183" t="s">
        <v>59</v>
      </c>
      <c r="D15" s="163"/>
      <c r="E15" s="164"/>
      <c r="F15" s="165"/>
      <c r="G15" s="165">
        <f>SUMIF(AG16:AG22,"&lt;&gt;NOR",G16:G22)</f>
        <v>0</v>
      </c>
      <c r="H15" s="165"/>
      <c r="I15" s="165">
        <f>SUM(I16:I22)</f>
        <v>0</v>
      </c>
      <c r="J15" s="165"/>
      <c r="K15" s="165">
        <f>SUM(K16:K22)</f>
        <v>0</v>
      </c>
      <c r="L15" s="165"/>
      <c r="M15" s="165">
        <f>SUM(M16:M22)</f>
        <v>0</v>
      </c>
      <c r="N15" s="165"/>
      <c r="O15" s="165">
        <f>SUM(O16:O22)</f>
        <v>0</v>
      </c>
      <c r="P15" s="165"/>
      <c r="Q15" s="165">
        <f>SUM(Q16:Q22)</f>
        <v>0</v>
      </c>
      <c r="R15" s="165"/>
      <c r="S15" s="165"/>
      <c r="T15" s="166"/>
      <c r="U15" s="160"/>
      <c r="V15" s="160">
        <f>SUM(V16:V22)</f>
        <v>17.829999999999998</v>
      </c>
      <c r="W15" s="160"/>
      <c r="X15" s="160"/>
      <c r="AG15" t="s">
        <v>117</v>
      </c>
    </row>
    <row r="16" spans="1:60" ht="22.5" outlineLevel="1" x14ac:dyDescent="0.2">
      <c r="A16" s="167">
        <v>3</v>
      </c>
      <c r="B16" s="168" t="s">
        <v>135</v>
      </c>
      <c r="C16" s="184" t="s">
        <v>136</v>
      </c>
      <c r="D16" s="169" t="s">
        <v>137</v>
      </c>
      <c r="E16" s="170">
        <v>0.47210000000000002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15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2" t="s">
        <v>138</v>
      </c>
      <c r="S16" s="172" t="s">
        <v>139</v>
      </c>
      <c r="T16" s="173" t="s">
        <v>139</v>
      </c>
      <c r="U16" s="157">
        <v>4.8899999999999997</v>
      </c>
      <c r="V16" s="157">
        <f>ROUND(E16*U16,2)</f>
        <v>2.31</v>
      </c>
      <c r="W16" s="157"/>
      <c r="X16" s="157" t="s">
        <v>123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47" t="s">
        <v>140</v>
      </c>
      <c r="D17" s="248"/>
      <c r="E17" s="248"/>
      <c r="F17" s="248"/>
      <c r="G17" s="248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141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5" t="s">
        <v>142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126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5" t="s">
        <v>143</v>
      </c>
      <c r="D19" s="158"/>
      <c r="E19" s="159">
        <v>0.47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126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7">
        <v>4</v>
      </c>
      <c r="B20" s="168" t="s">
        <v>144</v>
      </c>
      <c r="C20" s="184" t="s">
        <v>145</v>
      </c>
      <c r="D20" s="169" t="s">
        <v>146</v>
      </c>
      <c r="E20" s="170">
        <v>18.7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15</v>
      </c>
      <c r="M20" s="172">
        <f>G20*(1+L20/100)</f>
        <v>0</v>
      </c>
      <c r="N20" s="172">
        <v>0</v>
      </c>
      <c r="O20" s="172">
        <f>ROUND(E20*N20,2)</f>
        <v>0</v>
      </c>
      <c r="P20" s="172">
        <v>0</v>
      </c>
      <c r="Q20" s="172">
        <f>ROUND(E20*P20,2)</f>
        <v>0</v>
      </c>
      <c r="R20" s="172" t="s">
        <v>138</v>
      </c>
      <c r="S20" s="172" t="s">
        <v>139</v>
      </c>
      <c r="T20" s="173" t="s">
        <v>139</v>
      </c>
      <c r="U20" s="157">
        <v>0.83</v>
      </c>
      <c r="V20" s="157">
        <f>ROUND(E20*U20,2)</f>
        <v>15.52</v>
      </c>
      <c r="W20" s="157"/>
      <c r="X20" s="157" t="s">
        <v>123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5" t="s">
        <v>147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126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5" t="s">
        <v>148</v>
      </c>
      <c r="D22" s="158"/>
      <c r="E22" s="159">
        <v>18.7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126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1" t="s">
        <v>116</v>
      </c>
      <c r="B23" s="162" t="s">
        <v>60</v>
      </c>
      <c r="C23" s="183" t="s">
        <v>61</v>
      </c>
      <c r="D23" s="163"/>
      <c r="E23" s="164"/>
      <c r="F23" s="165"/>
      <c r="G23" s="165">
        <f>SUMIF(AG24:AG31,"&lt;&gt;NOR",G24:G31)</f>
        <v>0</v>
      </c>
      <c r="H23" s="165"/>
      <c r="I23" s="165">
        <f>SUM(I24:I31)</f>
        <v>0</v>
      </c>
      <c r="J23" s="165"/>
      <c r="K23" s="165">
        <f>SUM(K24:K31)</f>
        <v>0</v>
      </c>
      <c r="L23" s="165"/>
      <c r="M23" s="165">
        <f>SUM(M24:M31)</f>
        <v>0</v>
      </c>
      <c r="N23" s="165"/>
      <c r="O23" s="165">
        <f>SUM(O24:O31)</f>
        <v>0</v>
      </c>
      <c r="P23" s="165"/>
      <c r="Q23" s="165">
        <f>SUM(Q24:Q31)</f>
        <v>0</v>
      </c>
      <c r="R23" s="165"/>
      <c r="S23" s="165"/>
      <c r="T23" s="166"/>
      <c r="U23" s="160"/>
      <c r="V23" s="160">
        <f>SUM(V24:V31)</f>
        <v>17.2</v>
      </c>
      <c r="W23" s="160"/>
      <c r="X23" s="160"/>
      <c r="AG23" t="s">
        <v>117</v>
      </c>
    </row>
    <row r="24" spans="1:60" outlineLevel="1" x14ac:dyDescent="0.2">
      <c r="A24" s="167">
        <v>5</v>
      </c>
      <c r="B24" s="168" t="s">
        <v>149</v>
      </c>
      <c r="C24" s="184" t="s">
        <v>150</v>
      </c>
      <c r="D24" s="169" t="s">
        <v>151</v>
      </c>
      <c r="E24" s="170">
        <v>40.615400000000001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15</v>
      </c>
      <c r="M24" s="172">
        <f>G24*(1+L24/100)</f>
        <v>0</v>
      </c>
      <c r="N24" s="172">
        <v>0</v>
      </c>
      <c r="O24" s="172">
        <f>ROUND(E24*N24,2)</f>
        <v>0</v>
      </c>
      <c r="P24" s="172">
        <v>0</v>
      </c>
      <c r="Q24" s="172">
        <f>ROUND(E24*P24,2)</f>
        <v>0</v>
      </c>
      <c r="R24" s="172" t="s">
        <v>152</v>
      </c>
      <c r="S24" s="172" t="s">
        <v>139</v>
      </c>
      <c r="T24" s="173" t="s">
        <v>139</v>
      </c>
      <c r="U24" s="157">
        <v>7.8E-2</v>
      </c>
      <c r="V24" s="157">
        <f>ROUND(E24*U24,2)</f>
        <v>3.17</v>
      </c>
      <c r="W24" s="157"/>
      <c r="X24" s="157" t="s">
        <v>123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124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55"/>
      <c r="B25" s="156"/>
      <c r="C25" s="247" t="s">
        <v>153</v>
      </c>
      <c r="D25" s="248"/>
      <c r="E25" s="248"/>
      <c r="F25" s="248"/>
      <c r="G25" s="248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141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74" t="str">
        <f>C25</f>
        <v>které se zřizují před úpravami povrchu, a obalení osazených dveřních zárubní před znečištěním při úpravách povrchu nástřikem plastických maltovin včetně pozdějšího odkrytí,</v>
      </c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5" t="s">
        <v>154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126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5" t="s">
        <v>155</v>
      </c>
      <c r="D27" s="158"/>
      <c r="E27" s="159">
        <v>40.619999999999997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126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7">
        <v>6</v>
      </c>
      <c r="B28" s="168" t="s">
        <v>156</v>
      </c>
      <c r="C28" s="184" t="s">
        <v>157</v>
      </c>
      <c r="D28" s="169" t="s">
        <v>146</v>
      </c>
      <c r="E28" s="170">
        <v>73.31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72">
        <v>0</v>
      </c>
      <c r="O28" s="172">
        <f>ROUND(E28*N28,2)</f>
        <v>0</v>
      </c>
      <c r="P28" s="172">
        <v>0</v>
      </c>
      <c r="Q28" s="172">
        <f>ROUND(E28*P28,2)</f>
        <v>0</v>
      </c>
      <c r="R28" s="172" t="s">
        <v>158</v>
      </c>
      <c r="S28" s="172" t="s">
        <v>139</v>
      </c>
      <c r="T28" s="173" t="s">
        <v>139</v>
      </c>
      <c r="U28" s="157">
        <v>0.19136</v>
      </c>
      <c r="V28" s="157">
        <f>ROUND(E28*U28,2)</f>
        <v>14.03</v>
      </c>
      <c r="W28" s="157"/>
      <c r="X28" s="157" t="s">
        <v>159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160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55"/>
      <c r="B29" s="156"/>
      <c r="C29" s="185" t="s">
        <v>161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126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5" t="s">
        <v>162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126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5" t="s">
        <v>163</v>
      </c>
      <c r="D31" s="158"/>
      <c r="E31" s="159">
        <v>73.31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1" t="s">
        <v>116</v>
      </c>
      <c r="B32" s="162" t="s">
        <v>62</v>
      </c>
      <c r="C32" s="183" t="s">
        <v>63</v>
      </c>
      <c r="D32" s="163"/>
      <c r="E32" s="164"/>
      <c r="F32" s="165"/>
      <c r="G32" s="165">
        <f>SUMIF(AG33:AG75,"&lt;&gt;NOR",G33:G75)</f>
        <v>0</v>
      </c>
      <c r="H32" s="165"/>
      <c r="I32" s="165">
        <f>SUM(I33:I75)</f>
        <v>0</v>
      </c>
      <c r="J32" s="165"/>
      <c r="K32" s="165">
        <f>SUM(K33:K75)</f>
        <v>0</v>
      </c>
      <c r="L32" s="165"/>
      <c r="M32" s="165">
        <f>SUM(M33:M75)</f>
        <v>0</v>
      </c>
      <c r="N32" s="165"/>
      <c r="O32" s="165">
        <f>SUM(O33:O75)</f>
        <v>0</v>
      </c>
      <c r="P32" s="165"/>
      <c r="Q32" s="165">
        <f>SUM(Q33:Q75)</f>
        <v>0</v>
      </c>
      <c r="R32" s="165"/>
      <c r="S32" s="165"/>
      <c r="T32" s="166"/>
      <c r="U32" s="160"/>
      <c r="V32" s="160">
        <f>SUM(V33:V75)</f>
        <v>54.919999999999995</v>
      </c>
      <c r="W32" s="160"/>
      <c r="X32" s="160"/>
      <c r="AG32" t="s">
        <v>117</v>
      </c>
    </row>
    <row r="33" spans="1:60" outlineLevel="1" x14ac:dyDescent="0.2">
      <c r="A33" s="167">
        <v>7</v>
      </c>
      <c r="B33" s="168" t="s">
        <v>164</v>
      </c>
      <c r="C33" s="184" t="s">
        <v>165</v>
      </c>
      <c r="D33" s="169" t="s">
        <v>151</v>
      </c>
      <c r="E33" s="170">
        <v>15.2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15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 t="s">
        <v>152</v>
      </c>
      <c r="S33" s="172" t="s">
        <v>139</v>
      </c>
      <c r="T33" s="173" t="s">
        <v>139</v>
      </c>
      <c r="U33" s="157">
        <v>0.11</v>
      </c>
      <c r="V33" s="157">
        <f>ROUND(E33*U33,2)</f>
        <v>1.67</v>
      </c>
      <c r="W33" s="157"/>
      <c r="X33" s="157" t="s">
        <v>123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5" t="s">
        <v>166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126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5" t="s">
        <v>167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126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5" t="s">
        <v>168</v>
      </c>
      <c r="D36" s="158"/>
      <c r="E36" s="159">
        <v>15.2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126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7">
        <v>8</v>
      </c>
      <c r="B37" s="168" t="s">
        <v>169</v>
      </c>
      <c r="C37" s="184" t="s">
        <v>170</v>
      </c>
      <c r="D37" s="169" t="s">
        <v>151</v>
      </c>
      <c r="E37" s="170">
        <v>40.615400000000001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15</v>
      </c>
      <c r="M37" s="172">
        <f>G37*(1+L37/100)</f>
        <v>0</v>
      </c>
      <c r="N37" s="172">
        <v>0</v>
      </c>
      <c r="O37" s="172">
        <f>ROUND(E37*N37,2)</f>
        <v>0</v>
      </c>
      <c r="P37" s="172">
        <v>0</v>
      </c>
      <c r="Q37" s="172">
        <f>ROUND(E37*P37,2)</f>
        <v>0</v>
      </c>
      <c r="R37" s="172" t="s">
        <v>152</v>
      </c>
      <c r="S37" s="172" t="s">
        <v>139</v>
      </c>
      <c r="T37" s="173" t="s">
        <v>139</v>
      </c>
      <c r="U37" s="157">
        <v>7.8E-2</v>
      </c>
      <c r="V37" s="157">
        <f>ROUND(E37*U37,2)</f>
        <v>3.17</v>
      </c>
      <c r="W37" s="157"/>
      <c r="X37" s="157" t="s">
        <v>123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55"/>
      <c r="B38" s="156"/>
      <c r="C38" s="247" t="s">
        <v>171</v>
      </c>
      <c r="D38" s="248"/>
      <c r="E38" s="248"/>
      <c r="F38" s="248"/>
      <c r="G38" s="248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141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74" t="str">
        <f>C38</f>
        <v>s rámy a zárubněmi, zábradlí, předmětů oplechování apod., které se zřizují ještě před úpravami povrchu, před jejich znečištěním při úpravách povrchu nástřikem plastických (lepivých) maltovin</v>
      </c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5" t="s">
        <v>154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5" t="s">
        <v>155</v>
      </c>
      <c r="D40" s="158"/>
      <c r="E40" s="159">
        <v>40.619999999999997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126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7">
        <v>9</v>
      </c>
      <c r="B41" s="168" t="s">
        <v>172</v>
      </c>
      <c r="C41" s="184" t="s">
        <v>173</v>
      </c>
      <c r="D41" s="169" t="s">
        <v>151</v>
      </c>
      <c r="E41" s="170">
        <v>21.757999999999999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15</v>
      </c>
      <c r="M41" s="172">
        <f>G41*(1+L41/100)</f>
        <v>0</v>
      </c>
      <c r="N41" s="172">
        <v>0</v>
      </c>
      <c r="O41" s="172">
        <f>ROUND(E41*N41,2)</f>
        <v>0</v>
      </c>
      <c r="P41" s="172">
        <v>0</v>
      </c>
      <c r="Q41" s="172">
        <f>ROUND(E41*P41,2)</f>
        <v>0</v>
      </c>
      <c r="R41" s="172" t="s">
        <v>152</v>
      </c>
      <c r="S41" s="172" t="s">
        <v>139</v>
      </c>
      <c r="T41" s="173" t="s">
        <v>139</v>
      </c>
      <c r="U41" s="157">
        <v>6.1760000000000002E-2</v>
      </c>
      <c r="V41" s="157">
        <f>ROUND(E41*U41,2)</f>
        <v>1.34</v>
      </c>
      <c r="W41" s="157"/>
      <c r="X41" s="157" t="s">
        <v>123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247" t="s">
        <v>174</v>
      </c>
      <c r="D42" s="248"/>
      <c r="E42" s="248"/>
      <c r="F42" s="248"/>
      <c r="G42" s="248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141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5" t="s">
        <v>175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126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5" t="s">
        <v>176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126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5" t="s">
        <v>167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126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5" t="s">
        <v>177</v>
      </c>
      <c r="D46" s="158"/>
      <c r="E46" s="159">
        <v>21.76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126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67">
        <v>10</v>
      </c>
      <c r="B47" s="168" t="s">
        <v>178</v>
      </c>
      <c r="C47" s="184" t="s">
        <v>179</v>
      </c>
      <c r="D47" s="169" t="s">
        <v>151</v>
      </c>
      <c r="E47" s="170">
        <v>11.657999999999999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15</v>
      </c>
      <c r="M47" s="172">
        <f>G47*(1+L47/100)</f>
        <v>0</v>
      </c>
      <c r="N47" s="172">
        <v>0</v>
      </c>
      <c r="O47" s="172">
        <f>ROUND(E47*N47,2)</f>
        <v>0</v>
      </c>
      <c r="P47" s="172">
        <v>0</v>
      </c>
      <c r="Q47" s="172">
        <f>ROUND(E47*P47,2)</f>
        <v>0</v>
      </c>
      <c r="R47" s="172" t="s">
        <v>152</v>
      </c>
      <c r="S47" s="172" t="s">
        <v>139</v>
      </c>
      <c r="T47" s="173" t="s">
        <v>139</v>
      </c>
      <c r="U47" s="157">
        <v>0.36</v>
      </c>
      <c r="V47" s="157">
        <f>ROUND(E47*U47,2)</f>
        <v>4.2</v>
      </c>
      <c r="W47" s="157"/>
      <c r="X47" s="157" t="s">
        <v>123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124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47" t="s">
        <v>180</v>
      </c>
      <c r="D48" s="248"/>
      <c r="E48" s="248"/>
      <c r="F48" s="248"/>
      <c r="G48" s="248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141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5" t="s">
        <v>175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126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5" t="s">
        <v>176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126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5" t="s">
        <v>181</v>
      </c>
      <c r="D51" s="158"/>
      <c r="E51" s="159">
        <v>11.66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126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7">
        <v>11</v>
      </c>
      <c r="B52" s="168" t="s">
        <v>182</v>
      </c>
      <c r="C52" s="184" t="s">
        <v>183</v>
      </c>
      <c r="D52" s="169" t="s">
        <v>151</v>
      </c>
      <c r="E52" s="170">
        <v>10.1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15</v>
      </c>
      <c r="M52" s="172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2" t="s">
        <v>152</v>
      </c>
      <c r="S52" s="172" t="s">
        <v>139</v>
      </c>
      <c r="T52" s="173" t="s">
        <v>139</v>
      </c>
      <c r="U52" s="157">
        <v>1.915</v>
      </c>
      <c r="V52" s="157">
        <f>ROUND(E52*U52,2)</f>
        <v>19.34</v>
      </c>
      <c r="W52" s="157"/>
      <c r="X52" s="157" t="s">
        <v>123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124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5" t="s">
        <v>167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126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5" t="s">
        <v>184</v>
      </c>
      <c r="D54" s="158"/>
      <c r="E54" s="159">
        <v>10.1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67">
        <v>12</v>
      </c>
      <c r="B55" s="168" t="s">
        <v>185</v>
      </c>
      <c r="C55" s="184" t="s">
        <v>186</v>
      </c>
      <c r="D55" s="169" t="s">
        <v>151</v>
      </c>
      <c r="E55" s="170">
        <v>10.1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15</v>
      </c>
      <c r="M55" s="172">
        <f>G55*(1+L55/100)</f>
        <v>0</v>
      </c>
      <c r="N55" s="172">
        <v>0</v>
      </c>
      <c r="O55" s="172">
        <f>ROUND(E55*N55,2)</f>
        <v>0</v>
      </c>
      <c r="P55" s="172">
        <v>0</v>
      </c>
      <c r="Q55" s="172">
        <f>ROUND(E55*P55,2)</f>
        <v>0</v>
      </c>
      <c r="R55" s="172" t="s">
        <v>152</v>
      </c>
      <c r="S55" s="172" t="s">
        <v>139</v>
      </c>
      <c r="T55" s="173" t="s">
        <v>139</v>
      </c>
      <c r="U55" s="157">
        <v>0.28799999999999998</v>
      </c>
      <c r="V55" s="157">
        <f>ROUND(E55*U55,2)</f>
        <v>2.91</v>
      </c>
      <c r="W55" s="157"/>
      <c r="X55" s="157" t="s">
        <v>123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124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47" t="s">
        <v>187</v>
      </c>
      <c r="D56" s="248"/>
      <c r="E56" s="248"/>
      <c r="F56" s="248"/>
      <c r="G56" s="248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141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5" t="s">
        <v>167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126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5" t="s">
        <v>184</v>
      </c>
      <c r="D58" s="158"/>
      <c r="E58" s="159">
        <v>10.1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126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7">
        <v>13</v>
      </c>
      <c r="B59" s="168" t="s">
        <v>188</v>
      </c>
      <c r="C59" s="184" t="s">
        <v>189</v>
      </c>
      <c r="D59" s="169" t="s">
        <v>137</v>
      </c>
      <c r="E59" s="170">
        <v>0.8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15</v>
      </c>
      <c r="M59" s="172">
        <f>G59*(1+L59/100)</f>
        <v>0</v>
      </c>
      <c r="N59" s="172">
        <v>0</v>
      </c>
      <c r="O59" s="172">
        <f>ROUND(E59*N59,2)</f>
        <v>0</v>
      </c>
      <c r="P59" s="172">
        <v>0</v>
      </c>
      <c r="Q59" s="172">
        <f>ROUND(E59*P59,2)</f>
        <v>0</v>
      </c>
      <c r="R59" s="172"/>
      <c r="S59" s="172" t="s">
        <v>121</v>
      </c>
      <c r="T59" s="173" t="s">
        <v>122</v>
      </c>
      <c r="U59" s="157">
        <v>0</v>
      </c>
      <c r="V59" s="157">
        <f>ROUND(E59*U59,2)</f>
        <v>0</v>
      </c>
      <c r="W59" s="157"/>
      <c r="X59" s="157" t="s">
        <v>123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124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5" t="s">
        <v>190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126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5" t="s">
        <v>191</v>
      </c>
      <c r="D61" s="158"/>
      <c r="E61" s="159">
        <v>0.8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126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7">
        <v>14</v>
      </c>
      <c r="B62" s="168" t="s">
        <v>192</v>
      </c>
      <c r="C62" s="184" t="s">
        <v>193</v>
      </c>
      <c r="D62" s="169" t="s">
        <v>151</v>
      </c>
      <c r="E62" s="170">
        <v>5.0999999999999996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15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2"/>
      <c r="S62" s="172" t="s">
        <v>121</v>
      </c>
      <c r="T62" s="173" t="s">
        <v>122</v>
      </c>
      <c r="U62" s="157">
        <v>0</v>
      </c>
      <c r="V62" s="157">
        <f>ROUND(E62*U62,2)</f>
        <v>0</v>
      </c>
      <c r="W62" s="157"/>
      <c r="X62" s="157" t="s">
        <v>123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124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5" t="s">
        <v>194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126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5" t="s">
        <v>195</v>
      </c>
      <c r="D64" s="158"/>
      <c r="E64" s="159">
        <v>5.0999999999999996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126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7">
        <v>15</v>
      </c>
      <c r="B65" s="168" t="s">
        <v>196</v>
      </c>
      <c r="C65" s="184" t="s">
        <v>197</v>
      </c>
      <c r="D65" s="169" t="s">
        <v>151</v>
      </c>
      <c r="E65" s="170">
        <v>19.16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72">
        <v>0</v>
      </c>
      <c r="O65" s="172">
        <f>ROUND(E65*N65,2)</f>
        <v>0</v>
      </c>
      <c r="P65" s="172">
        <v>0</v>
      </c>
      <c r="Q65" s="172">
        <f>ROUND(E65*P65,2)</f>
        <v>0</v>
      </c>
      <c r="R65" s="172"/>
      <c r="S65" s="172" t="s">
        <v>121</v>
      </c>
      <c r="T65" s="173" t="s">
        <v>122</v>
      </c>
      <c r="U65" s="157">
        <v>0</v>
      </c>
      <c r="V65" s="157">
        <f>ROUND(E65*U65,2)</f>
        <v>0</v>
      </c>
      <c r="W65" s="157"/>
      <c r="X65" s="157" t="s">
        <v>131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132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5" t="s">
        <v>198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126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5" t="s">
        <v>199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126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5" t="s">
        <v>200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126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5" t="s">
        <v>201</v>
      </c>
      <c r="D69" s="158"/>
      <c r="E69" s="159">
        <v>19.16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126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7">
        <v>16</v>
      </c>
      <c r="B70" s="168" t="s">
        <v>202</v>
      </c>
      <c r="C70" s="184" t="s">
        <v>203</v>
      </c>
      <c r="D70" s="169" t="s">
        <v>151</v>
      </c>
      <c r="E70" s="170">
        <v>17.7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15</v>
      </c>
      <c r="M70" s="172">
        <f>G70*(1+L70/100)</f>
        <v>0</v>
      </c>
      <c r="N70" s="172">
        <v>0</v>
      </c>
      <c r="O70" s="172">
        <f>ROUND(E70*N70,2)</f>
        <v>0</v>
      </c>
      <c r="P70" s="172">
        <v>0</v>
      </c>
      <c r="Q70" s="172">
        <f>ROUND(E70*P70,2)</f>
        <v>0</v>
      </c>
      <c r="R70" s="172"/>
      <c r="S70" s="172" t="s">
        <v>121</v>
      </c>
      <c r="T70" s="173" t="s">
        <v>122</v>
      </c>
      <c r="U70" s="157">
        <v>0</v>
      </c>
      <c r="V70" s="157">
        <f>ROUND(E70*U70,2)</f>
        <v>0</v>
      </c>
      <c r="W70" s="157"/>
      <c r="X70" s="157" t="s">
        <v>131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132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5" t="s">
        <v>204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126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5" t="s">
        <v>205</v>
      </c>
      <c r="D72" s="158"/>
      <c r="E72" s="159">
        <v>17.7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126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67">
        <v>17</v>
      </c>
      <c r="B73" s="168" t="s">
        <v>206</v>
      </c>
      <c r="C73" s="184" t="s">
        <v>207</v>
      </c>
      <c r="D73" s="169" t="s">
        <v>146</v>
      </c>
      <c r="E73" s="170">
        <v>18.7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15</v>
      </c>
      <c r="M73" s="172">
        <f>G73*(1+L73/100)</f>
        <v>0</v>
      </c>
      <c r="N73" s="172">
        <v>0</v>
      </c>
      <c r="O73" s="172">
        <f>ROUND(E73*N73,2)</f>
        <v>0</v>
      </c>
      <c r="P73" s="172">
        <v>0</v>
      </c>
      <c r="Q73" s="172">
        <f>ROUND(E73*P73,2)</f>
        <v>0</v>
      </c>
      <c r="R73" s="172" t="s">
        <v>152</v>
      </c>
      <c r="S73" s="172" t="s">
        <v>139</v>
      </c>
      <c r="T73" s="173" t="s">
        <v>139</v>
      </c>
      <c r="U73" s="157">
        <v>1.1919999999999999</v>
      </c>
      <c r="V73" s="157">
        <f>ROUND(E73*U73,2)</f>
        <v>22.29</v>
      </c>
      <c r="W73" s="157"/>
      <c r="X73" s="157" t="s">
        <v>123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5" t="s">
        <v>147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126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5" t="s">
        <v>148</v>
      </c>
      <c r="D75" s="158"/>
      <c r="E75" s="159">
        <v>18.7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126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161" t="s">
        <v>116</v>
      </c>
      <c r="B76" s="162" t="s">
        <v>64</v>
      </c>
      <c r="C76" s="183" t="s">
        <v>65</v>
      </c>
      <c r="D76" s="163"/>
      <c r="E76" s="164"/>
      <c r="F76" s="165"/>
      <c r="G76" s="165">
        <f>SUMIF(AG77:AG80,"&lt;&gt;NOR",G77:G80)</f>
        <v>0</v>
      </c>
      <c r="H76" s="165"/>
      <c r="I76" s="165">
        <f>SUM(I77:I80)</f>
        <v>0</v>
      </c>
      <c r="J76" s="165"/>
      <c r="K76" s="165">
        <f>SUM(K77:K80)</f>
        <v>0</v>
      </c>
      <c r="L76" s="165"/>
      <c r="M76" s="165">
        <f>SUM(M77:M80)</f>
        <v>0</v>
      </c>
      <c r="N76" s="165"/>
      <c r="O76" s="165">
        <f>SUM(O77:O80)</f>
        <v>0</v>
      </c>
      <c r="P76" s="165"/>
      <c r="Q76" s="165">
        <f>SUM(Q77:Q80)</f>
        <v>0</v>
      </c>
      <c r="R76" s="165"/>
      <c r="S76" s="165"/>
      <c r="T76" s="166"/>
      <c r="U76" s="160"/>
      <c r="V76" s="160">
        <f>SUM(V77:V80)</f>
        <v>0.05</v>
      </c>
      <c r="W76" s="160"/>
      <c r="X76" s="160"/>
      <c r="AG76" t="s">
        <v>117</v>
      </c>
    </row>
    <row r="77" spans="1:60" outlineLevel="1" x14ac:dyDescent="0.2">
      <c r="A77" s="167">
        <v>18</v>
      </c>
      <c r="B77" s="168" t="s">
        <v>208</v>
      </c>
      <c r="C77" s="184" t="s">
        <v>209</v>
      </c>
      <c r="D77" s="169" t="s">
        <v>137</v>
      </c>
      <c r="E77" s="170">
        <v>1.55E-2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15</v>
      </c>
      <c r="M77" s="172">
        <f>G77*(1+L77/100)</f>
        <v>0</v>
      </c>
      <c r="N77" s="172">
        <v>0</v>
      </c>
      <c r="O77" s="172">
        <f>ROUND(E77*N77,2)</f>
        <v>0</v>
      </c>
      <c r="P77" s="172">
        <v>0</v>
      </c>
      <c r="Q77" s="172">
        <f>ROUND(E77*P77,2)</f>
        <v>0</v>
      </c>
      <c r="R77" s="172" t="s">
        <v>152</v>
      </c>
      <c r="S77" s="172" t="s">
        <v>139</v>
      </c>
      <c r="T77" s="173" t="s">
        <v>139</v>
      </c>
      <c r="U77" s="157">
        <v>3.2130000000000001</v>
      </c>
      <c r="V77" s="157">
        <f>ROUND(E77*U77,2)</f>
        <v>0.05</v>
      </c>
      <c r="W77" s="157"/>
      <c r="X77" s="157" t="s">
        <v>123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47" t="s">
        <v>210</v>
      </c>
      <c r="D78" s="248"/>
      <c r="E78" s="248"/>
      <c r="F78" s="248"/>
      <c r="G78" s="248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141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5" t="s">
        <v>211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126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5" t="s">
        <v>212</v>
      </c>
      <c r="D80" s="158"/>
      <c r="E80" s="159">
        <v>0.02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126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x14ac:dyDescent="0.2">
      <c r="A81" s="161" t="s">
        <v>116</v>
      </c>
      <c r="B81" s="162" t="s">
        <v>66</v>
      </c>
      <c r="C81" s="183" t="s">
        <v>67</v>
      </c>
      <c r="D81" s="163"/>
      <c r="E81" s="164"/>
      <c r="F81" s="165"/>
      <c r="G81" s="165">
        <f>SUMIF(AG82:AG111,"&lt;&gt;NOR",G82:G111)</f>
        <v>0</v>
      </c>
      <c r="H81" s="165"/>
      <c r="I81" s="165">
        <f>SUM(I82:I111)</f>
        <v>0</v>
      </c>
      <c r="J81" s="165"/>
      <c r="K81" s="165">
        <f>SUM(K82:K111)</f>
        <v>0</v>
      </c>
      <c r="L81" s="165"/>
      <c r="M81" s="165">
        <f>SUM(M82:M111)</f>
        <v>0</v>
      </c>
      <c r="N81" s="165"/>
      <c r="O81" s="165">
        <f>SUM(O82:O111)</f>
        <v>0</v>
      </c>
      <c r="P81" s="165"/>
      <c r="Q81" s="165">
        <f>SUM(Q82:Q111)</f>
        <v>0</v>
      </c>
      <c r="R81" s="165"/>
      <c r="S81" s="165"/>
      <c r="T81" s="166"/>
      <c r="U81" s="160"/>
      <c r="V81" s="160">
        <f>SUM(V82:V111)</f>
        <v>27.060000000000002</v>
      </c>
      <c r="W81" s="160"/>
      <c r="X81" s="160"/>
      <c r="AG81" t="s">
        <v>117</v>
      </c>
    </row>
    <row r="82" spans="1:60" ht="22.5" outlineLevel="1" x14ac:dyDescent="0.2">
      <c r="A82" s="167">
        <v>19</v>
      </c>
      <c r="B82" s="168" t="s">
        <v>213</v>
      </c>
      <c r="C82" s="184" t="s">
        <v>214</v>
      </c>
      <c r="D82" s="169" t="s">
        <v>151</v>
      </c>
      <c r="E82" s="170">
        <v>88.16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15</v>
      </c>
      <c r="M82" s="172">
        <f>G82*(1+L82/100)</f>
        <v>0</v>
      </c>
      <c r="N82" s="172">
        <v>0</v>
      </c>
      <c r="O82" s="172">
        <f>ROUND(E82*N82,2)</f>
        <v>0</v>
      </c>
      <c r="P82" s="172">
        <v>0</v>
      </c>
      <c r="Q82" s="172">
        <f>ROUND(E82*P82,2)</f>
        <v>0</v>
      </c>
      <c r="R82" s="172" t="s">
        <v>215</v>
      </c>
      <c r="S82" s="172" t="s">
        <v>139</v>
      </c>
      <c r="T82" s="173" t="s">
        <v>139</v>
      </c>
      <c r="U82" s="157">
        <v>0.13</v>
      </c>
      <c r="V82" s="157">
        <f>ROUND(E82*U82,2)</f>
        <v>11.46</v>
      </c>
      <c r="W82" s="157"/>
      <c r="X82" s="157" t="s">
        <v>123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124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47" t="s">
        <v>216</v>
      </c>
      <c r="D83" s="248"/>
      <c r="E83" s="248"/>
      <c r="F83" s="248"/>
      <c r="G83" s="248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141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5" t="s">
        <v>217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126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5" t="s">
        <v>218</v>
      </c>
      <c r="D85" s="158"/>
      <c r="E85" s="159">
        <v>88.16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126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33.75" outlineLevel="1" x14ac:dyDescent="0.2">
      <c r="A86" s="167">
        <v>20</v>
      </c>
      <c r="B86" s="168" t="s">
        <v>219</v>
      </c>
      <c r="C86" s="184" t="s">
        <v>220</v>
      </c>
      <c r="D86" s="169" t="s">
        <v>151</v>
      </c>
      <c r="E86" s="170">
        <v>88.16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15</v>
      </c>
      <c r="M86" s="172">
        <f>G86*(1+L86/100)</f>
        <v>0</v>
      </c>
      <c r="N86" s="172">
        <v>0</v>
      </c>
      <c r="O86" s="172">
        <f>ROUND(E86*N86,2)</f>
        <v>0</v>
      </c>
      <c r="P86" s="172">
        <v>0</v>
      </c>
      <c r="Q86" s="172">
        <f>ROUND(E86*P86,2)</f>
        <v>0</v>
      </c>
      <c r="R86" s="172" t="s">
        <v>215</v>
      </c>
      <c r="S86" s="172" t="s">
        <v>139</v>
      </c>
      <c r="T86" s="173" t="s">
        <v>139</v>
      </c>
      <c r="U86" s="157">
        <v>6.0000000000000001E-3</v>
      </c>
      <c r="V86" s="157">
        <f>ROUND(E86*U86,2)</f>
        <v>0.53</v>
      </c>
      <c r="W86" s="157"/>
      <c r="X86" s="157" t="s">
        <v>123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47" t="s">
        <v>216</v>
      </c>
      <c r="D87" s="248"/>
      <c r="E87" s="248"/>
      <c r="F87" s="248"/>
      <c r="G87" s="248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141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5" t="s">
        <v>217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126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5" t="s">
        <v>218</v>
      </c>
      <c r="D89" s="158"/>
      <c r="E89" s="159">
        <v>88.16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126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7">
        <v>21</v>
      </c>
      <c r="B90" s="168" t="s">
        <v>221</v>
      </c>
      <c r="C90" s="184" t="s">
        <v>222</v>
      </c>
      <c r="D90" s="169" t="s">
        <v>151</v>
      </c>
      <c r="E90" s="170">
        <v>88.16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15</v>
      </c>
      <c r="M90" s="172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2" t="s">
        <v>215</v>
      </c>
      <c r="S90" s="172" t="s">
        <v>139</v>
      </c>
      <c r="T90" s="173" t="s">
        <v>139</v>
      </c>
      <c r="U90" s="157">
        <v>0.10199999999999999</v>
      </c>
      <c r="V90" s="157">
        <f>ROUND(E90*U90,2)</f>
        <v>8.99</v>
      </c>
      <c r="W90" s="157"/>
      <c r="X90" s="157" t="s">
        <v>123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5" t="s">
        <v>217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126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5" t="s">
        <v>218</v>
      </c>
      <c r="D92" s="158"/>
      <c r="E92" s="159">
        <v>88.16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126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7">
        <v>22</v>
      </c>
      <c r="B93" s="168" t="s">
        <v>223</v>
      </c>
      <c r="C93" s="184" t="s">
        <v>224</v>
      </c>
      <c r="D93" s="169" t="s">
        <v>151</v>
      </c>
      <c r="E93" s="170">
        <v>88.16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15</v>
      </c>
      <c r="M93" s="172">
        <f>G93*(1+L93/100)</f>
        <v>0</v>
      </c>
      <c r="N93" s="172">
        <v>0</v>
      </c>
      <c r="O93" s="172">
        <f>ROUND(E93*N93,2)</f>
        <v>0</v>
      </c>
      <c r="P93" s="172">
        <v>0</v>
      </c>
      <c r="Q93" s="172">
        <f>ROUND(E93*P93,2)</f>
        <v>0</v>
      </c>
      <c r="R93" s="172" t="s">
        <v>215</v>
      </c>
      <c r="S93" s="172" t="s">
        <v>139</v>
      </c>
      <c r="T93" s="173" t="s">
        <v>139</v>
      </c>
      <c r="U93" s="157">
        <v>3.0300000000000001E-2</v>
      </c>
      <c r="V93" s="157">
        <f>ROUND(E93*U93,2)</f>
        <v>2.67</v>
      </c>
      <c r="W93" s="157"/>
      <c r="X93" s="157" t="s">
        <v>123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5" t="s">
        <v>217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126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5" t="s">
        <v>218</v>
      </c>
      <c r="D95" s="158"/>
      <c r="E95" s="159">
        <v>88.16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126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33.75" outlineLevel="1" x14ac:dyDescent="0.2">
      <c r="A96" s="167">
        <v>23</v>
      </c>
      <c r="B96" s="168" t="s">
        <v>225</v>
      </c>
      <c r="C96" s="184" t="s">
        <v>226</v>
      </c>
      <c r="D96" s="169" t="s">
        <v>151</v>
      </c>
      <c r="E96" s="170">
        <v>88.16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15</v>
      </c>
      <c r="M96" s="172">
        <f>G96*(1+L96/100)</f>
        <v>0</v>
      </c>
      <c r="N96" s="172">
        <v>0</v>
      </c>
      <c r="O96" s="172">
        <f>ROUND(E96*N96,2)</f>
        <v>0</v>
      </c>
      <c r="P96" s="172">
        <v>0</v>
      </c>
      <c r="Q96" s="172">
        <f>ROUND(E96*P96,2)</f>
        <v>0</v>
      </c>
      <c r="R96" s="172" t="s">
        <v>215</v>
      </c>
      <c r="S96" s="172" t="s">
        <v>139</v>
      </c>
      <c r="T96" s="173" t="s">
        <v>139</v>
      </c>
      <c r="U96" s="157">
        <v>0</v>
      </c>
      <c r="V96" s="157">
        <f>ROUND(E96*U96,2)</f>
        <v>0</v>
      </c>
      <c r="W96" s="157"/>
      <c r="X96" s="157" t="s">
        <v>123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124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5" t="s">
        <v>217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126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5" t="s">
        <v>218</v>
      </c>
      <c r="D98" s="158"/>
      <c r="E98" s="159">
        <v>88.16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126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7">
        <v>24</v>
      </c>
      <c r="B99" s="168" t="s">
        <v>227</v>
      </c>
      <c r="C99" s="184" t="s">
        <v>228</v>
      </c>
      <c r="D99" s="169" t="s">
        <v>151</v>
      </c>
      <c r="E99" s="170">
        <v>88.16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15</v>
      </c>
      <c r="M99" s="172">
        <f>G99*(1+L99/100)</f>
        <v>0</v>
      </c>
      <c r="N99" s="172">
        <v>0</v>
      </c>
      <c r="O99" s="172">
        <f>ROUND(E99*N99,2)</f>
        <v>0</v>
      </c>
      <c r="P99" s="172">
        <v>0</v>
      </c>
      <c r="Q99" s="172">
        <f>ROUND(E99*P99,2)</f>
        <v>0</v>
      </c>
      <c r="R99" s="172" t="s">
        <v>215</v>
      </c>
      <c r="S99" s="172" t="s">
        <v>139</v>
      </c>
      <c r="T99" s="173" t="s">
        <v>139</v>
      </c>
      <c r="U99" s="157">
        <v>1.7999999999999999E-2</v>
      </c>
      <c r="V99" s="157">
        <f>ROUND(E99*U99,2)</f>
        <v>1.59</v>
      </c>
      <c r="W99" s="157"/>
      <c r="X99" s="157" t="s">
        <v>123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124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5" t="s">
        <v>217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126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5" t="s">
        <v>218</v>
      </c>
      <c r="D101" s="158"/>
      <c r="E101" s="159">
        <v>88.16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126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7">
        <v>25</v>
      </c>
      <c r="B102" s="168" t="s">
        <v>229</v>
      </c>
      <c r="C102" s="184" t="s">
        <v>230</v>
      </c>
      <c r="D102" s="169" t="s">
        <v>146</v>
      </c>
      <c r="E102" s="170">
        <v>4.5</v>
      </c>
      <c r="F102" s="171"/>
      <c r="G102" s="172">
        <f>ROUND(E102*F102,2)</f>
        <v>0</v>
      </c>
      <c r="H102" s="171"/>
      <c r="I102" s="172">
        <f>ROUND(E102*H102,2)</f>
        <v>0</v>
      </c>
      <c r="J102" s="171"/>
      <c r="K102" s="172">
        <f>ROUND(E102*J102,2)</f>
        <v>0</v>
      </c>
      <c r="L102" s="172">
        <v>15</v>
      </c>
      <c r="M102" s="172">
        <f>G102*(1+L102/100)</f>
        <v>0</v>
      </c>
      <c r="N102" s="172">
        <v>0</v>
      </c>
      <c r="O102" s="172">
        <f>ROUND(E102*N102,2)</f>
        <v>0</v>
      </c>
      <c r="P102" s="172">
        <v>0</v>
      </c>
      <c r="Q102" s="172">
        <f>ROUND(E102*P102,2)</f>
        <v>0</v>
      </c>
      <c r="R102" s="172" t="s">
        <v>215</v>
      </c>
      <c r="S102" s="172" t="s">
        <v>139</v>
      </c>
      <c r="T102" s="173" t="s">
        <v>139</v>
      </c>
      <c r="U102" s="157">
        <v>0.23899999999999999</v>
      </c>
      <c r="V102" s="157">
        <f>ROUND(E102*U102,2)</f>
        <v>1.08</v>
      </c>
      <c r="W102" s="157"/>
      <c r="X102" s="157" t="s">
        <v>123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124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5" t="s">
        <v>231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126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5" t="s">
        <v>232</v>
      </c>
      <c r="D104" s="158"/>
      <c r="E104" s="159">
        <v>4.5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126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33.75" outlineLevel="1" x14ac:dyDescent="0.2">
      <c r="A105" s="167">
        <v>26</v>
      </c>
      <c r="B105" s="168" t="s">
        <v>233</v>
      </c>
      <c r="C105" s="184" t="s">
        <v>234</v>
      </c>
      <c r="D105" s="169" t="s">
        <v>146</v>
      </c>
      <c r="E105" s="170">
        <v>4.5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15</v>
      </c>
      <c r="M105" s="172">
        <f>G105*(1+L105/100)</f>
        <v>0</v>
      </c>
      <c r="N105" s="172">
        <v>0</v>
      </c>
      <c r="O105" s="172">
        <f>ROUND(E105*N105,2)</f>
        <v>0</v>
      </c>
      <c r="P105" s="172">
        <v>0</v>
      </c>
      <c r="Q105" s="172">
        <f>ROUND(E105*P105,2)</f>
        <v>0</v>
      </c>
      <c r="R105" s="172" t="s">
        <v>215</v>
      </c>
      <c r="S105" s="172" t="s">
        <v>139</v>
      </c>
      <c r="T105" s="173" t="s">
        <v>139</v>
      </c>
      <c r="U105" s="157">
        <v>0.01</v>
      </c>
      <c r="V105" s="157">
        <f>ROUND(E105*U105,2)</f>
        <v>0.05</v>
      </c>
      <c r="W105" s="157"/>
      <c r="X105" s="157" t="s">
        <v>123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124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5" t="s">
        <v>231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126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5" t="s">
        <v>232</v>
      </c>
      <c r="D107" s="158"/>
      <c r="E107" s="159">
        <v>4.5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126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7">
        <v>27</v>
      </c>
      <c r="B108" s="168" t="s">
        <v>235</v>
      </c>
      <c r="C108" s="184" t="s">
        <v>236</v>
      </c>
      <c r="D108" s="169" t="s">
        <v>146</v>
      </c>
      <c r="E108" s="170">
        <v>4.5</v>
      </c>
      <c r="F108" s="171"/>
      <c r="G108" s="172">
        <f>ROUND(E108*F108,2)</f>
        <v>0</v>
      </c>
      <c r="H108" s="171"/>
      <c r="I108" s="172">
        <f>ROUND(E108*H108,2)</f>
        <v>0</v>
      </c>
      <c r="J108" s="171"/>
      <c r="K108" s="172">
        <f>ROUND(E108*J108,2)</f>
        <v>0</v>
      </c>
      <c r="L108" s="172">
        <v>15</v>
      </c>
      <c r="M108" s="172">
        <f>G108*(1+L108/100)</f>
        <v>0</v>
      </c>
      <c r="N108" s="172">
        <v>0</v>
      </c>
      <c r="O108" s="172">
        <f>ROUND(E108*N108,2)</f>
        <v>0</v>
      </c>
      <c r="P108" s="172">
        <v>0</v>
      </c>
      <c r="Q108" s="172">
        <f>ROUND(E108*P108,2)</f>
        <v>0</v>
      </c>
      <c r="R108" s="172" t="s">
        <v>215</v>
      </c>
      <c r="S108" s="172" t="s">
        <v>139</v>
      </c>
      <c r="T108" s="173" t="s">
        <v>139</v>
      </c>
      <c r="U108" s="157">
        <v>0.154</v>
      </c>
      <c r="V108" s="157">
        <f>ROUND(E108*U108,2)</f>
        <v>0.69</v>
      </c>
      <c r="W108" s="157"/>
      <c r="X108" s="157" t="s">
        <v>123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124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247" t="s">
        <v>237</v>
      </c>
      <c r="D109" s="248"/>
      <c r="E109" s="248"/>
      <c r="F109" s="248"/>
      <c r="G109" s="248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5" t="s">
        <v>231</v>
      </c>
      <c r="D110" s="158"/>
      <c r="E110" s="159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126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5" t="s">
        <v>232</v>
      </c>
      <c r="D111" s="158"/>
      <c r="E111" s="159">
        <v>4.5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126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x14ac:dyDescent="0.2">
      <c r="A112" s="161" t="s">
        <v>116</v>
      </c>
      <c r="B112" s="162" t="s">
        <v>68</v>
      </c>
      <c r="C112" s="183" t="s">
        <v>69</v>
      </c>
      <c r="D112" s="163"/>
      <c r="E112" s="164"/>
      <c r="F112" s="165"/>
      <c r="G112" s="165">
        <f>SUMIF(AG113:AG203,"&lt;&gt;NOR",G113:G203)</f>
        <v>0</v>
      </c>
      <c r="H112" s="165"/>
      <c r="I112" s="165">
        <f>SUM(I113:I203)</f>
        <v>0</v>
      </c>
      <c r="J112" s="165"/>
      <c r="K112" s="165">
        <f>SUM(K113:K203)</f>
        <v>0</v>
      </c>
      <c r="L112" s="165"/>
      <c r="M112" s="165">
        <f>SUM(M113:M203)</f>
        <v>0</v>
      </c>
      <c r="N112" s="165"/>
      <c r="O112" s="165">
        <f>SUM(O113:O203)</f>
        <v>0</v>
      </c>
      <c r="P112" s="165"/>
      <c r="Q112" s="165">
        <f>SUM(Q113:Q203)</f>
        <v>0</v>
      </c>
      <c r="R112" s="165"/>
      <c r="S112" s="165"/>
      <c r="T112" s="166"/>
      <c r="U112" s="160"/>
      <c r="V112" s="160">
        <f>SUM(V113:V203)</f>
        <v>144.71999999999994</v>
      </c>
      <c r="W112" s="160"/>
      <c r="X112" s="160"/>
      <c r="AG112" t="s">
        <v>117</v>
      </c>
    </row>
    <row r="113" spans="1:60" outlineLevel="1" x14ac:dyDescent="0.2">
      <c r="A113" s="167">
        <v>28</v>
      </c>
      <c r="B113" s="168" t="s">
        <v>238</v>
      </c>
      <c r="C113" s="184" t="s">
        <v>239</v>
      </c>
      <c r="D113" s="169" t="s">
        <v>130</v>
      </c>
      <c r="E113" s="170">
        <v>2</v>
      </c>
      <c r="F113" s="171"/>
      <c r="G113" s="172">
        <f>ROUND(E113*F113,2)</f>
        <v>0</v>
      </c>
      <c r="H113" s="171"/>
      <c r="I113" s="172">
        <f>ROUND(E113*H113,2)</f>
        <v>0</v>
      </c>
      <c r="J113" s="171"/>
      <c r="K113" s="172">
        <f>ROUND(E113*J113,2)</f>
        <v>0</v>
      </c>
      <c r="L113" s="172">
        <v>15</v>
      </c>
      <c r="M113" s="172">
        <f>G113*(1+L113/100)</f>
        <v>0</v>
      </c>
      <c r="N113" s="172">
        <v>0</v>
      </c>
      <c r="O113" s="172">
        <f>ROUND(E113*N113,2)</f>
        <v>0</v>
      </c>
      <c r="P113" s="172">
        <v>0</v>
      </c>
      <c r="Q113" s="172">
        <f>ROUND(E113*P113,2)</f>
        <v>0</v>
      </c>
      <c r="R113" s="172" t="s">
        <v>240</v>
      </c>
      <c r="S113" s="172" t="s">
        <v>139</v>
      </c>
      <c r="T113" s="173" t="s">
        <v>139</v>
      </c>
      <c r="U113" s="157">
        <v>0.06</v>
      </c>
      <c r="V113" s="157">
        <f>ROUND(E113*U113,2)</f>
        <v>0.12</v>
      </c>
      <c r="W113" s="157"/>
      <c r="X113" s="157" t="s">
        <v>123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124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47" t="s">
        <v>241</v>
      </c>
      <c r="D114" s="248"/>
      <c r="E114" s="248"/>
      <c r="F114" s="248"/>
      <c r="G114" s="248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5" t="s">
        <v>242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126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5" t="s">
        <v>243</v>
      </c>
      <c r="D116" s="158"/>
      <c r="E116" s="159">
        <v>2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126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67">
        <v>29</v>
      </c>
      <c r="B117" s="168" t="s">
        <v>244</v>
      </c>
      <c r="C117" s="184" t="s">
        <v>245</v>
      </c>
      <c r="D117" s="169" t="s">
        <v>130</v>
      </c>
      <c r="E117" s="170">
        <v>3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15</v>
      </c>
      <c r="M117" s="172">
        <f>G117*(1+L117/100)</f>
        <v>0</v>
      </c>
      <c r="N117" s="172">
        <v>0</v>
      </c>
      <c r="O117" s="172">
        <f>ROUND(E117*N117,2)</f>
        <v>0</v>
      </c>
      <c r="P117" s="172">
        <v>0</v>
      </c>
      <c r="Q117" s="172">
        <f>ROUND(E117*P117,2)</f>
        <v>0</v>
      </c>
      <c r="R117" s="172" t="s">
        <v>240</v>
      </c>
      <c r="S117" s="172" t="s">
        <v>139</v>
      </c>
      <c r="T117" s="173" t="s">
        <v>139</v>
      </c>
      <c r="U117" s="157">
        <v>0.14000000000000001</v>
      </c>
      <c r="V117" s="157">
        <f>ROUND(E117*U117,2)</f>
        <v>0.42</v>
      </c>
      <c r="W117" s="157"/>
      <c r="X117" s="157" t="s">
        <v>123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124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247" t="s">
        <v>241</v>
      </c>
      <c r="D118" s="248"/>
      <c r="E118" s="248"/>
      <c r="F118" s="248"/>
      <c r="G118" s="248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5" t="s">
        <v>246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126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5" t="s">
        <v>43</v>
      </c>
      <c r="D120" s="158"/>
      <c r="E120" s="159">
        <v>3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126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67">
        <v>30</v>
      </c>
      <c r="B121" s="168" t="s">
        <v>247</v>
      </c>
      <c r="C121" s="184" t="s">
        <v>248</v>
      </c>
      <c r="D121" s="169" t="s">
        <v>130</v>
      </c>
      <c r="E121" s="170">
        <v>2</v>
      </c>
      <c r="F121" s="171"/>
      <c r="G121" s="172">
        <f>ROUND(E121*F121,2)</f>
        <v>0</v>
      </c>
      <c r="H121" s="171"/>
      <c r="I121" s="172">
        <f>ROUND(E121*H121,2)</f>
        <v>0</v>
      </c>
      <c r="J121" s="171"/>
      <c r="K121" s="172">
        <f>ROUND(E121*J121,2)</f>
        <v>0</v>
      </c>
      <c r="L121" s="172">
        <v>15</v>
      </c>
      <c r="M121" s="172">
        <f>G121*(1+L121/100)</f>
        <v>0</v>
      </c>
      <c r="N121" s="172">
        <v>0</v>
      </c>
      <c r="O121" s="172">
        <f>ROUND(E121*N121,2)</f>
        <v>0</v>
      </c>
      <c r="P121" s="172">
        <v>0</v>
      </c>
      <c r="Q121" s="172">
        <f>ROUND(E121*P121,2)</f>
        <v>0</v>
      </c>
      <c r="R121" s="172" t="s">
        <v>240</v>
      </c>
      <c r="S121" s="172" t="s">
        <v>139</v>
      </c>
      <c r="T121" s="173" t="s">
        <v>139</v>
      </c>
      <c r="U121" s="157">
        <v>0.09</v>
      </c>
      <c r="V121" s="157">
        <f>ROUND(E121*U121,2)</f>
        <v>0.18</v>
      </c>
      <c r="W121" s="157"/>
      <c r="X121" s="157" t="s">
        <v>123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124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247" t="s">
        <v>249</v>
      </c>
      <c r="D122" s="248"/>
      <c r="E122" s="248"/>
      <c r="F122" s="248"/>
      <c r="G122" s="248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5" t="s">
        <v>250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126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5" t="s">
        <v>243</v>
      </c>
      <c r="D124" s="158"/>
      <c r="E124" s="159">
        <v>2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126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ht="33.75" outlineLevel="1" x14ac:dyDescent="0.2">
      <c r="A125" s="167">
        <v>31</v>
      </c>
      <c r="B125" s="168" t="s">
        <v>251</v>
      </c>
      <c r="C125" s="184" t="s">
        <v>252</v>
      </c>
      <c r="D125" s="169" t="s">
        <v>151</v>
      </c>
      <c r="E125" s="170">
        <v>1.8839999999999999</v>
      </c>
      <c r="F125" s="171"/>
      <c r="G125" s="172">
        <f>ROUND(E125*F125,2)</f>
        <v>0</v>
      </c>
      <c r="H125" s="171"/>
      <c r="I125" s="172">
        <f>ROUND(E125*H125,2)</f>
        <v>0</v>
      </c>
      <c r="J125" s="171"/>
      <c r="K125" s="172">
        <f>ROUND(E125*J125,2)</f>
        <v>0</v>
      </c>
      <c r="L125" s="172">
        <v>15</v>
      </c>
      <c r="M125" s="172">
        <f>G125*(1+L125/100)</f>
        <v>0</v>
      </c>
      <c r="N125" s="172">
        <v>0</v>
      </c>
      <c r="O125" s="172">
        <f>ROUND(E125*N125,2)</f>
        <v>0</v>
      </c>
      <c r="P125" s="172">
        <v>0</v>
      </c>
      <c r="Q125" s="172">
        <f>ROUND(E125*P125,2)</f>
        <v>0</v>
      </c>
      <c r="R125" s="172" t="s">
        <v>240</v>
      </c>
      <c r="S125" s="172" t="s">
        <v>139</v>
      </c>
      <c r="T125" s="173" t="s">
        <v>139</v>
      </c>
      <c r="U125" s="157">
        <v>1.49</v>
      </c>
      <c r="V125" s="157">
        <f>ROUND(E125*U125,2)</f>
        <v>2.81</v>
      </c>
      <c r="W125" s="157"/>
      <c r="X125" s="157" t="s">
        <v>123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124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5" t="s">
        <v>253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126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5" t="s">
        <v>254</v>
      </c>
      <c r="D127" s="158"/>
      <c r="E127" s="159">
        <v>1.88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126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33.75" outlineLevel="1" x14ac:dyDescent="0.2">
      <c r="A128" s="167">
        <v>32</v>
      </c>
      <c r="B128" s="168" t="s">
        <v>255</v>
      </c>
      <c r="C128" s="184" t="s">
        <v>256</v>
      </c>
      <c r="D128" s="169" t="s">
        <v>151</v>
      </c>
      <c r="E128" s="170">
        <v>6.6635999999999997</v>
      </c>
      <c r="F128" s="171"/>
      <c r="G128" s="172">
        <f>ROUND(E128*F128,2)</f>
        <v>0</v>
      </c>
      <c r="H128" s="171"/>
      <c r="I128" s="172">
        <f>ROUND(E128*H128,2)</f>
        <v>0</v>
      </c>
      <c r="J128" s="171"/>
      <c r="K128" s="172">
        <f>ROUND(E128*J128,2)</f>
        <v>0</v>
      </c>
      <c r="L128" s="172">
        <v>15</v>
      </c>
      <c r="M128" s="172">
        <f>G128*(1+L128/100)</f>
        <v>0</v>
      </c>
      <c r="N128" s="172">
        <v>0</v>
      </c>
      <c r="O128" s="172">
        <f>ROUND(E128*N128,2)</f>
        <v>0</v>
      </c>
      <c r="P128" s="172">
        <v>0</v>
      </c>
      <c r="Q128" s="172">
        <f>ROUND(E128*P128,2)</f>
        <v>0</v>
      </c>
      <c r="R128" s="172" t="s">
        <v>240</v>
      </c>
      <c r="S128" s="172" t="s">
        <v>139</v>
      </c>
      <c r="T128" s="173" t="s">
        <v>139</v>
      </c>
      <c r="U128" s="157">
        <v>0.71799999999999997</v>
      </c>
      <c r="V128" s="157">
        <f>ROUND(E128*U128,2)</f>
        <v>4.78</v>
      </c>
      <c r="W128" s="157"/>
      <c r="X128" s="157" t="s">
        <v>123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124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5" t="s">
        <v>257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126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5" t="s">
        <v>258</v>
      </c>
      <c r="D130" s="158"/>
      <c r="E130" s="159">
        <v>6.66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126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7">
        <v>33</v>
      </c>
      <c r="B131" s="168" t="s">
        <v>259</v>
      </c>
      <c r="C131" s="184" t="s">
        <v>260</v>
      </c>
      <c r="D131" s="169" t="s">
        <v>151</v>
      </c>
      <c r="E131" s="170">
        <v>5.9153000000000002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15</v>
      </c>
      <c r="M131" s="172">
        <f>G131*(1+L131/100)</f>
        <v>0</v>
      </c>
      <c r="N131" s="172">
        <v>0</v>
      </c>
      <c r="O131" s="172">
        <f>ROUND(E131*N131,2)</f>
        <v>0</v>
      </c>
      <c r="P131" s="172">
        <v>0</v>
      </c>
      <c r="Q131" s="172">
        <f>ROUND(E131*P131,2)</f>
        <v>0</v>
      </c>
      <c r="R131" s="172" t="s">
        <v>240</v>
      </c>
      <c r="S131" s="172" t="s">
        <v>139</v>
      </c>
      <c r="T131" s="173" t="s">
        <v>139</v>
      </c>
      <c r="U131" s="157">
        <v>0.53300000000000003</v>
      </c>
      <c r="V131" s="157">
        <f>ROUND(E131*U131,2)</f>
        <v>3.15</v>
      </c>
      <c r="W131" s="157"/>
      <c r="X131" s="157" t="s">
        <v>123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47" t="s">
        <v>261</v>
      </c>
      <c r="D132" s="248"/>
      <c r="E132" s="248"/>
      <c r="F132" s="248"/>
      <c r="G132" s="248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141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5" t="s">
        <v>262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126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5" t="s">
        <v>263</v>
      </c>
      <c r="D134" s="158"/>
      <c r="E134" s="159">
        <v>5.92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126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 x14ac:dyDescent="0.2">
      <c r="A135" s="167">
        <v>34</v>
      </c>
      <c r="B135" s="168" t="s">
        <v>264</v>
      </c>
      <c r="C135" s="184" t="s">
        <v>265</v>
      </c>
      <c r="D135" s="169" t="s">
        <v>137</v>
      </c>
      <c r="E135" s="170">
        <v>0.4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15</v>
      </c>
      <c r="M135" s="172">
        <f>G135*(1+L135/100)</f>
        <v>0</v>
      </c>
      <c r="N135" s="172">
        <v>0</v>
      </c>
      <c r="O135" s="172">
        <f>ROUND(E135*N135,2)</f>
        <v>0</v>
      </c>
      <c r="P135" s="172">
        <v>0</v>
      </c>
      <c r="Q135" s="172">
        <f>ROUND(E135*P135,2)</f>
        <v>0</v>
      </c>
      <c r="R135" s="172" t="s">
        <v>240</v>
      </c>
      <c r="S135" s="172" t="s">
        <v>139</v>
      </c>
      <c r="T135" s="173" t="s">
        <v>139</v>
      </c>
      <c r="U135" s="157">
        <v>1.7010000000000001</v>
      </c>
      <c r="V135" s="157">
        <f>ROUND(E135*U135,2)</f>
        <v>0.68</v>
      </c>
      <c r="W135" s="157"/>
      <c r="X135" s="157" t="s">
        <v>123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124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55"/>
      <c r="B136" s="156"/>
      <c r="C136" s="247" t="s">
        <v>266</v>
      </c>
      <c r="D136" s="248"/>
      <c r="E136" s="248"/>
      <c r="F136" s="248"/>
      <c r="G136" s="248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74" t="str">
        <f>C136</f>
        <v>nebo vybourání otvorů průřezové plochy přes 4 m2 ve zdivu nadzákladovém, včetně pomocného lešení o výšce podlahy do 1900 mm a pro zatížení do 1,5 kPa  (150 kg/m2)</v>
      </c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5" t="s">
        <v>267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126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5" t="s">
        <v>268</v>
      </c>
      <c r="D138" s="158"/>
      <c r="E138" s="159">
        <v>0.4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67">
        <v>35</v>
      </c>
      <c r="B139" s="168" t="s">
        <v>269</v>
      </c>
      <c r="C139" s="184" t="s">
        <v>270</v>
      </c>
      <c r="D139" s="169" t="s">
        <v>151</v>
      </c>
      <c r="E139" s="170">
        <v>1.1000000000000001</v>
      </c>
      <c r="F139" s="171"/>
      <c r="G139" s="172">
        <f>ROUND(E139*F139,2)</f>
        <v>0</v>
      </c>
      <c r="H139" s="171"/>
      <c r="I139" s="172">
        <f>ROUND(E139*H139,2)</f>
        <v>0</v>
      </c>
      <c r="J139" s="171"/>
      <c r="K139" s="172">
        <f>ROUND(E139*J139,2)</f>
        <v>0</v>
      </c>
      <c r="L139" s="172">
        <v>15</v>
      </c>
      <c r="M139" s="172">
        <f>G139*(1+L139/100)</f>
        <v>0</v>
      </c>
      <c r="N139" s="172">
        <v>0</v>
      </c>
      <c r="O139" s="172">
        <f>ROUND(E139*N139,2)</f>
        <v>0</v>
      </c>
      <c r="P139" s="172">
        <v>0</v>
      </c>
      <c r="Q139" s="172">
        <f>ROUND(E139*P139,2)</f>
        <v>0</v>
      </c>
      <c r="R139" s="172" t="s">
        <v>240</v>
      </c>
      <c r="S139" s="172" t="s">
        <v>139</v>
      </c>
      <c r="T139" s="173" t="s">
        <v>139</v>
      </c>
      <c r="U139" s="157">
        <v>0.59</v>
      </c>
      <c r="V139" s="157">
        <f>ROUND(E139*U139,2)</f>
        <v>0.65</v>
      </c>
      <c r="W139" s="157"/>
      <c r="X139" s="157" t="s">
        <v>123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124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ht="22.5" outlineLevel="1" x14ac:dyDescent="0.2">
      <c r="A140" s="155"/>
      <c r="B140" s="156"/>
      <c r="C140" s="247" t="s">
        <v>271</v>
      </c>
      <c r="D140" s="248"/>
      <c r="E140" s="248"/>
      <c r="F140" s="248"/>
      <c r="G140" s="248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141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74" t="str">
        <f>C140</f>
        <v>bez odstupu, po hrubém vybourání otvorů v jakémkoliv zdivu cihelném, včetně pomocného lešení o výšce podlahy do 1900 mm a pro zatížení do 1,5 kPa  (150 kg/m2),</v>
      </c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5" t="s">
        <v>272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126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5" t="s">
        <v>273</v>
      </c>
      <c r="D142" s="158"/>
      <c r="E142" s="159">
        <v>1.1000000000000001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126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67">
        <v>36</v>
      </c>
      <c r="B143" s="168" t="s">
        <v>274</v>
      </c>
      <c r="C143" s="184" t="s">
        <v>275</v>
      </c>
      <c r="D143" s="169" t="s">
        <v>151</v>
      </c>
      <c r="E143" s="170">
        <v>38.496000000000002</v>
      </c>
      <c r="F143" s="171"/>
      <c r="G143" s="172">
        <f>ROUND(E143*F143,2)</f>
        <v>0</v>
      </c>
      <c r="H143" s="171"/>
      <c r="I143" s="172">
        <f>ROUND(E143*H143,2)</f>
        <v>0</v>
      </c>
      <c r="J143" s="171"/>
      <c r="K143" s="172">
        <f>ROUND(E143*J143,2)</f>
        <v>0</v>
      </c>
      <c r="L143" s="172">
        <v>15</v>
      </c>
      <c r="M143" s="172">
        <f>G143*(1+L143/100)</f>
        <v>0</v>
      </c>
      <c r="N143" s="172">
        <v>0</v>
      </c>
      <c r="O143" s="172">
        <f>ROUND(E143*N143,2)</f>
        <v>0</v>
      </c>
      <c r="P143" s="172">
        <v>0</v>
      </c>
      <c r="Q143" s="172">
        <f>ROUND(E143*P143,2)</f>
        <v>0</v>
      </c>
      <c r="R143" s="172" t="s">
        <v>276</v>
      </c>
      <c r="S143" s="172" t="s">
        <v>139</v>
      </c>
      <c r="T143" s="173" t="s">
        <v>139</v>
      </c>
      <c r="U143" s="157">
        <v>2.7567900000000001</v>
      </c>
      <c r="V143" s="157">
        <f>ROUND(E143*U143,2)</f>
        <v>106.13</v>
      </c>
      <c r="W143" s="157"/>
      <c r="X143" s="157" t="s">
        <v>159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160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5" t="s">
        <v>277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126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5" t="s">
        <v>278</v>
      </c>
      <c r="D145" s="158"/>
      <c r="E145" s="159">
        <v>38.5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126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67">
        <v>37</v>
      </c>
      <c r="B146" s="168" t="s">
        <v>279</v>
      </c>
      <c r="C146" s="184" t="s">
        <v>280</v>
      </c>
      <c r="D146" s="169" t="s">
        <v>151</v>
      </c>
      <c r="E146" s="170">
        <v>38.496000000000002</v>
      </c>
      <c r="F146" s="171"/>
      <c r="G146" s="172">
        <f>ROUND(E146*F146,2)</f>
        <v>0</v>
      </c>
      <c r="H146" s="171"/>
      <c r="I146" s="172">
        <f>ROUND(E146*H146,2)</f>
        <v>0</v>
      </c>
      <c r="J146" s="171"/>
      <c r="K146" s="172">
        <f>ROUND(E146*J146,2)</f>
        <v>0</v>
      </c>
      <c r="L146" s="172">
        <v>15</v>
      </c>
      <c r="M146" s="172">
        <f>G146*(1+L146/100)</f>
        <v>0</v>
      </c>
      <c r="N146" s="172">
        <v>0</v>
      </c>
      <c r="O146" s="172">
        <f>ROUND(E146*N146,2)</f>
        <v>0</v>
      </c>
      <c r="P146" s="172">
        <v>0</v>
      </c>
      <c r="Q146" s="172">
        <f>ROUND(E146*P146,2)</f>
        <v>0</v>
      </c>
      <c r="R146" s="172" t="s">
        <v>281</v>
      </c>
      <c r="S146" s="172" t="s">
        <v>139</v>
      </c>
      <c r="T146" s="173" t="s">
        <v>139</v>
      </c>
      <c r="U146" s="157">
        <v>0.37</v>
      </c>
      <c r="V146" s="157">
        <f>ROUND(E146*U146,2)</f>
        <v>14.24</v>
      </c>
      <c r="W146" s="157"/>
      <c r="X146" s="157" t="s">
        <v>123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124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5" t="s">
        <v>277</v>
      </c>
      <c r="D147" s="158"/>
      <c r="E147" s="159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126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5" t="s">
        <v>278</v>
      </c>
      <c r="D148" s="158"/>
      <c r="E148" s="159">
        <v>38.5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126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67">
        <v>38</v>
      </c>
      <c r="B149" s="168" t="s">
        <v>282</v>
      </c>
      <c r="C149" s="184" t="s">
        <v>283</v>
      </c>
      <c r="D149" s="169" t="s">
        <v>151</v>
      </c>
      <c r="E149" s="170">
        <v>38.496000000000002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15</v>
      </c>
      <c r="M149" s="172">
        <f>G149*(1+L149/100)</f>
        <v>0</v>
      </c>
      <c r="N149" s="172">
        <v>0</v>
      </c>
      <c r="O149" s="172">
        <f>ROUND(E149*N149,2)</f>
        <v>0</v>
      </c>
      <c r="P149" s="172">
        <v>0</v>
      </c>
      <c r="Q149" s="172">
        <f>ROUND(E149*P149,2)</f>
        <v>0</v>
      </c>
      <c r="R149" s="172" t="s">
        <v>281</v>
      </c>
      <c r="S149" s="172" t="s">
        <v>139</v>
      </c>
      <c r="T149" s="173" t="s">
        <v>139</v>
      </c>
      <c r="U149" s="157">
        <v>0.04</v>
      </c>
      <c r="V149" s="157">
        <f>ROUND(E149*U149,2)</f>
        <v>1.54</v>
      </c>
      <c r="W149" s="157"/>
      <c r="X149" s="157" t="s">
        <v>123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124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5" t="s">
        <v>277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126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5" t="s">
        <v>278</v>
      </c>
      <c r="D151" s="158"/>
      <c r="E151" s="159">
        <v>38.5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126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67">
        <v>39</v>
      </c>
      <c r="B152" s="168" t="s">
        <v>284</v>
      </c>
      <c r="C152" s="184" t="s">
        <v>285</v>
      </c>
      <c r="D152" s="169" t="s">
        <v>146</v>
      </c>
      <c r="E152" s="170">
        <v>11.54</v>
      </c>
      <c r="F152" s="171"/>
      <c r="G152" s="172">
        <f>ROUND(E152*F152,2)</f>
        <v>0</v>
      </c>
      <c r="H152" s="171"/>
      <c r="I152" s="172">
        <f>ROUND(E152*H152,2)</f>
        <v>0</v>
      </c>
      <c r="J152" s="171"/>
      <c r="K152" s="172">
        <f>ROUND(E152*J152,2)</f>
        <v>0</v>
      </c>
      <c r="L152" s="172">
        <v>15</v>
      </c>
      <c r="M152" s="172">
        <f>G152*(1+L152/100)</f>
        <v>0</v>
      </c>
      <c r="N152" s="172">
        <v>0</v>
      </c>
      <c r="O152" s="172">
        <f>ROUND(E152*N152,2)</f>
        <v>0</v>
      </c>
      <c r="P152" s="172">
        <v>0</v>
      </c>
      <c r="Q152" s="172">
        <f>ROUND(E152*P152,2)</f>
        <v>0</v>
      </c>
      <c r="R152" s="172" t="s">
        <v>286</v>
      </c>
      <c r="S152" s="172" t="s">
        <v>139</v>
      </c>
      <c r="T152" s="173" t="s">
        <v>139</v>
      </c>
      <c r="U152" s="157">
        <v>9.1999999999999998E-2</v>
      </c>
      <c r="V152" s="157">
        <f>ROUND(E152*U152,2)</f>
        <v>1.06</v>
      </c>
      <c r="W152" s="157"/>
      <c r="X152" s="157" t="s">
        <v>123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124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5" t="s">
        <v>287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126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5" t="s">
        <v>288</v>
      </c>
      <c r="D154" s="158"/>
      <c r="E154" s="159">
        <v>11.54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126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22.5" outlineLevel="1" x14ac:dyDescent="0.2">
      <c r="A155" s="167">
        <v>40</v>
      </c>
      <c r="B155" s="168" t="s">
        <v>289</v>
      </c>
      <c r="C155" s="184" t="s">
        <v>290</v>
      </c>
      <c r="D155" s="169" t="s">
        <v>146</v>
      </c>
      <c r="E155" s="170">
        <v>4.5</v>
      </c>
      <c r="F155" s="171"/>
      <c r="G155" s="172">
        <f>ROUND(E155*F155,2)</f>
        <v>0</v>
      </c>
      <c r="H155" s="171"/>
      <c r="I155" s="172">
        <f>ROUND(E155*H155,2)</f>
        <v>0</v>
      </c>
      <c r="J155" s="171"/>
      <c r="K155" s="172">
        <f>ROUND(E155*J155,2)</f>
        <v>0</v>
      </c>
      <c r="L155" s="172">
        <v>15</v>
      </c>
      <c r="M155" s="172">
        <f>G155*(1+L155/100)</f>
        <v>0</v>
      </c>
      <c r="N155" s="172">
        <v>0</v>
      </c>
      <c r="O155" s="172">
        <f>ROUND(E155*N155,2)</f>
        <v>0</v>
      </c>
      <c r="P155" s="172">
        <v>0</v>
      </c>
      <c r="Q155" s="172">
        <f>ROUND(E155*P155,2)</f>
        <v>0</v>
      </c>
      <c r="R155" s="172" t="s">
        <v>240</v>
      </c>
      <c r="S155" s="172" t="s">
        <v>139</v>
      </c>
      <c r="T155" s="173" t="s">
        <v>139</v>
      </c>
      <c r="U155" s="157">
        <v>0.27400000000000002</v>
      </c>
      <c r="V155" s="157">
        <f>ROUND(E155*U155,2)</f>
        <v>1.23</v>
      </c>
      <c r="W155" s="157"/>
      <c r="X155" s="157" t="s">
        <v>123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124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5" t="s">
        <v>291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126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5" t="s">
        <v>232</v>
      </c>
      <c r="D157" s="158"/>
      <c r="E157" s="159">
        <v>4.5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126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2.5" outlineLevel="1" x14ac:dyDescent="0.2">
      <c r="A158" s="167">
        <v>41</v>
      </c>
      <c r="B158" s="168" t="s">
        <v>292</v>
      </c>
      <c r="C158" s="184" t="s">
        <v>293</v>
      </c>
      <c r="D158" s="169" t="s">
        <v>146</v>
      </c>
      <c r="E158" s="170">
        <v>1.5</v>
      </c>
      <c r="F158" s="171"/>
      <c r="G158" s="172">
        <f>ROUND(E158*F158,2)</f>
        <v>0</v>
      </c>
      <c r="H158" s="171"/>
      <c r="I158" s="172">
        <f>ROUND(E158*H158,2)</f>
        <v>0</v>
      </c>
      <c r="J158" s="171"/>
      <c r="K158" s="172">
        <f>ROUND(E158*J158,2)</f>
        <v>0</v>
      </c>
      <c r="L158" s="172">
        <v>15</v>
      </c>
      <c r="M158" s="172">
        <f>G158*(1+L158/100)</f>
        <v>0</v>
      </c>
      <c r="N158" s="172">
        <v>0</v>
      </c>
      <c r="O158" s="172">
        <f>ROUND(E158*N158,2)</f>
        <v>0</v>
      </c>
      <c r="P158" s="172">
        <v>0</v>
      </c>
      <c r="Q158" s="172">
        <f>ROUND(E158*P158,2)</f>
        <v>0</v>
      </c>
      <c r="R158" s="172" t="s">
        <v>240</v>
      </c>
      <c r="S158" s="172" t="s">
        <v>139</v>
      </c>
      <c r="T158" s="173" t="s">
        <v>139</v>
      </c>
      <c r="U158" s="157">
        <v>0.34200000000000003</v>
      </c>
      <c r="V158" s="157">
        <f>ROUND(E158*U158,2)</f>
        <v>0.51</v>
      </c>
      <c r="W158" s="157"/>
      <c r="X158" s="157" t="s">
        <v>123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124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5" t="s">
        <v>294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126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5" t="s">
        <v>295</v>
      </c>
      <c r="D160" s="158"/>
      <c r="E160" s="159">
        <v>1.5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126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67">
        <v>42</v>
      </c>
      <c r="B161" s="168" t="s">
        <v>296</v>
      </c>
      <c r="C161" s="184" t="s">
        <v>297</v>
      </c>
      <c r="D161" s="169" t="s">
        <v>151</v>
      </c>
      <c r="E161" s="170">
        <v>1.3216000000000001</v>
      </c>
      <c r="F161" s="171"/>
      <c r="G161" s="172">
        <f>ROUND(E161*F161,2)</f>
        <v>0</v>
      </c>
      <c r="H161" s="171"/>
      <c r="I161" s="172">
        <f>ROUND(E161*H161,2)</f>
        <v>0</v>
      </c>
      <c r="J161" s="171"/>
      <c r="K161" s="172">
        <f>ROUND(E161*J161,2)</f>
        <v>0</v>
      </c>
      <c r="L161" s="172">
        <v>15</v>
      </c>
      <c r="M161" s="172">
        <f>G161*(1+L161/100)</f>
        <v>0</v>
      </c>
      <c r="N161" s="172">
        <v>0</v>
      </c>
      <c r="O161" s="172">
        <f>ROUND(E161*N161,2)</f>
        <v>0</v>
      </c>
      <c r="P161" s="172">
        <v>0</v>
      </c>
      <c r="Q161" s="172">
        <f>ROUND(E161*P161,2)</f>
        <v>0</v>
      </c>
      <c r="R161" s="172"/>
      <c r="S161" s="172" t="s">
        <v>121</v>
      </c>
      <c r="T161" s="173" t="s">
        <v>122</v>
      </c>
      <c r="U161" s="157">
        <v>0</v>
      </c>
      <c r="V161" s="157">
        <f>ROUND(E161*U161,2)</f>
        <v>0</v>
      </c>
      <c r="W161" s="157"/>
      <c r="X161" s="157" t="s">
        <v>123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124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5" t="s">
        <v>298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126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5" t="s">
        <v>299</v>
      </c>
      <c r="D163" s="158"/>
      <c r="E163" s="159">
        <v>1.32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126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7">
        <v>43</v>
      </c>
      <c r="B164" s="168" t="s">
        <v>300</v>
      </c>
      <c r="C164" s="184" t="s">
        <v>301</v>
      </c>
      <c r="D164" s="169" t="s">
        <v>151</v>
      </c>
      <c r="E164" s="170">
        <v>11.4</v>
      </c>
      <c r="F164" s="171"/>
      <c r="G164" s="172">
        <f>ROUND(E164*F164,2)</f>
        <v>0</v>
      </c>
      <c r="H164" s="171"/>
      <c r="I164" s="172">
        <f>ROUND(E164*H164,2)</f>
        <v>0</v>
      </c>
      <c r="J164" s="171"/>
      <c r="K164" s="172">
        <f>ROUND(E164*J164,2)</f>
        <v>0</v>
      </c>
      <c r="L164" s="172">
        <v>15</v>
      </c>
      <c r="M164" s="172">
        <f>G164*(1+L164/100)</f>
        <v>0</v>
      </c>
      <c r="N164" s="172">
        <v>0</v>
      </c>
      <c r="O164" s="172">
        <f>ROUND(E164*N164,2)</f>
        <v>0</v>
      </c>
      <c r="P164" s="172">
        <v>0</v>
      </c>
      <c r="Q164" s="172">
        <f>ROUND(E164*P164,2)</f>
        <v>0</v>
      </c>
      <c r="R164" s="172"/>
      <c r="S164" s="172" t="s">
        <v>121</v>
      </c>
      <c r="T164" s="173" t="s">
        <v>122</v>
      </c>
      <c r="U164" s="157">
        <v>0</v>
      </c>
      <c r="V164" s="157">
        <f>ROUND(E164*U164,2)</f>
        <v>0</v>
      </c>
      <c r="W164" s="157"/>
      <c r="X164" s="157" t="s">
        <v>123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124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5" t="s">
        <v>302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126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5" t="s">
        <v>303</v>
      </c>
      <c r="D166" s="158"/>
      <c r="E166" s="159">
        <v>11.4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126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67">
        <v>44</v>
      </c>
      <c r="B167" s="168" t="s">
        <v>304</v>
      </c>
      <c r="C167" s="184" t="s">
        <v>305</v>
      </c>
      <c r="D167" s="169" t="s">
        <v>130</v>
      </c>
      <c r="E167" s="170">
        <v>2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15</v>
      </c>
      <c r="M167" s="172">
        <f>G167*(1+L167/100)</f>
        <v>0</v>
      </c>
      <c r="N167" s="172">
        <v>0</v>
      </c>
      <c r="O167" s="172">
        <f>ROUND(E167*N167,2)</f>
        <v>0</v>
      </c>
      <c r="P167" s="172">
        <v>0</v>
      </c>
      <c r="Q167" s="172">
        <f>ROUND(E167*P167,2)</f>
        <v>0</v>
      </c>
      <c r="R167" s="172"/>
      <c r="S167" s="172" t="s">
        <v>121</v>
      </c>
      <c r="T167" s="173" t="s">
        <v>122</v>
      </c>
      <c r="U167" s="157">
        <v>0</v>
      </c>
      <c r="V167" s="157">
        <f>ROUND(E167*U167,2)</f>
        <v>0</v>
      </c>
      <c r="W167" s="157"/>
      <c r="X167" s="157" t="s">
        <v>123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124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5" t="s">
        <v>242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126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5" t="s">
        <v>243</v>
      </c>
      <c r="D169" s="158"/>
      <c r="E169" s="159">
        <v>2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126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67">
        <v>45</v>
      </c>
      <c r="B170" s="168" t="s">
        <v>306</v>
      </c>
      <c r="C170" s="184" t="s">
        <v>307</v>
      </c>
      <c r="D170" s="169" t="s">
        <v>130</v>
      </c>
      <c r="E170" s="170">
        <v>2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15</v>
      </c>
      <c r="M170" s="172">
        <f>G170*(1+L170/100)</f>
        <v>0</v>
      </c>
      <c r="N170" s="172">
        <v>0</v>
      </c>
      <c r="O170" s="172">
        <f>ROUND(E170*N170,2)</f>
        <v>0</v>
      </c>
      <c r="P170" s="172">
        <v>0</v>
      </c>
      <c r="Q170" s="172">
        <f>ROUND(E170*P170,2)</f>
        <v>0</v>
      </c>
      <c r="R170" s="172"/>
      <c r="S170" s="172" t="s">
        <v>121</v>
      </c>
      <c r="T170" s="173" t="s">
        <v>122</v>
      </c>
      <c r="U170" s="157">
        <v>0</v>
      </c>
      <c r="V170" s="157">
        <f>ROUND(E170*U170,2)</f>
        <v>0</v>
      </c>
      <c r="W170" s="157"/>
      <c r="X170" s="157" t="s">
        <v>123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124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5" t="s">
        <v>242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126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5" t="s">
        <v>243</v>
      </c>
      <c r="D172" s="158"/>
      <c r="E172" s="159">
        <v>2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126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67">
        <v>46</v>
      </c>
      <c r="B173" s="168" t="s">
        <v>308</v>
      </c>
      <c r="C173" s="184" t="s">
        <v>309</v>
      </c>
      <c r="D173" s="169" t="s">
        <v>130</v>
      </c>
      <c r="E173" s="170">
        <v>1</v>
      </c>
      <c r="F173" s="171"/>
      <c r="G173" s="172">
        <f>ROUND(E173*F173,2)</f>
        <v>0</v>
      </c>
      <c r="H173" s="171"/>
      <c r="I173" s="172">
        <f>ROUND(E173*H173,2)</f>
        <v>0</v>
      </c>
      <c r="J173" s="171"/>
      <c r="K173" s="172">
        <f>ROUND(E173*J173,2)</f>
        <v>0</v>
      </c>
      <c r="L173" s="172">
        <v>15</v>
      </c>
      <c r="M173" s="172">
        <f>G173*(1+L173/100)</f>
        <v>0</v>
      </c>
      <c r="N173" s="172">
        <v>0</v>
      </c>
      <c r="O173" s="172">
        <f>ROUND(E173*N173,2)</f>
        <v>0</v>
      </c>
      <c r="P173" s="172">
        <v>0</v>
      </c>
      <c r="Q173" s="172">
        <f>ROUND(E173*P173,2)</f>
        <v>0</v>
      </c>
      <c r="R173" s="172"/>
      <c r="S173" s="172" t="s">
        <v>121</v>
      </c>
      <c r="T173" s="173" t="s">
        <v>122</v>
      </c>
      <c r="U173" s="157">
        <v>0</v>
      </c>
      <c r="V173" s="157">
        <f>ROUND(E173*U173,2)</f>
        <v>0</v>
      </c>
      <c r="W173" s="157"/>
      <c r="X173" s="157" t="s">
        <v>123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124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5" t="s">
        <v>310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126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5" t="s">
        <v>134</v>
      </c>
      <c r="D175" s="158"/>
      <c r="E175" s="159">
        <v>1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126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67">
        <v>47</v>
      </c>
      <c r="B176" s="168" t="s">
        <v>311</v>
      </c>
      <c r="C176" s="184" t="s">
        <v>312</v>
      </c>
      <c r="D176" s="169" t="s">
        <v>130</v>
      </c>
      <c r="E176" s="170">
        <v>1</v>
      </c>
      <c r="F176" s="171"/>
      <c r="G176" s="172">
        <f>ROUND(E176*F176,2)</f>
        <v>0</v>
      </c>
      <c r="H176" s="171"/>
      <c r="I176" s="172">
        <f>ROUND(E176*H176,2)</f>
        <v>0</v>
      </c>
      <c r="J176" s="171"/>
      <c r="K176" s="172">
        <f>ROUND(E176*J176,2)</f>
        <v>0</v>
      </c>
      <c r="L176" s="172">
        <v>15</v>
      </c>
      <c r="M176" s="172">
        <f>G176*(1+L176/100)</f>
        <v>0</v>
      </c>
      <c r="N176" s="172">
        <v>0</v>
      </c>
      <c r="O176" s="172">
        <f>ROUND(E176*N176,2)</f>
        <v>0</v>
      </c>
      <c r="P176" s="172">
        <v>0</v>
      </c>
      <c r="Q176" s="172">
        <f>ROUND(E176*P176,2)</f>
        <v>0</v>
      </c>
      <c r="R176" s="172"/>
      <c r="S176" s="172" t="s">
        <v>121</v>
      </c>
      <c r="T176" s="173" t="s">
        <v>122</v>
      </c>
      <c r="U176" s="157">
        <v>0</v>
      </c>
      <c r="V176" s="157">
        <f>ROUND(E176*U176,2)</f>
        <v>0</v>
      </c>
      <c r="W176" s="157"/>
      <c r="X176" s="157" t="s">
        <v>123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124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5" t="s">
        <v>310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126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5" t="s">
        <v>134</v>
      </c>
      <c r="D178" s="158"/>
      <c r="E178" s="159">
        <v>1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126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67">
        <v>48</v>
      </c>
      <c r="B179" s="168" t="s">
        <v>313</v>
      </c>
      <c r="C179" s="184" t="s">
        <v>314</v>
      </c>
      <c r="D179" s="169" t="s">
        <v>151</v>
      </c>
      <c r="E179" s="170">
        <v>0.31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15</v>
      </c>
      <c r="M179" s="172">
        <f>G179*(1+L179/100)</f>
        <v>0</v>
      </c>
      <c r="N179" s="172">
        <v>0</v>
      </c>
      <c r="O179" s="172">
        <f>ROUND(E179*N179,2)</f>
        <v>0</v>
      </c>
      <c r="P179" s="172">
        <v>0</v>
      </c>
      <c r="Q179" s="172">
        <f>ROUND(E179*P179,2)</f>
        <v>0</v>
      </c>
      <c r="R179" s="172"/>
      <c r="S179" s="172" t="s">
        <v>121</v>
      </c>
      <c r="T179" s="173" t="s">
        <v>122</v>
      </c>
      <c r="U179" s="157">
        <v>0</v>
      </c>
      <c r="V179" s="157">
        <f>ROUND(E179*U179,2)</f>
        <v>0</v>
      </c>
      <c r="W179" s="157"/>
      <c r="X179" s="157" t="s">
        <v>123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124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5" t="s">
        <v>315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126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5" t="s">
        <v>316</v>
      </c>
      <c r="D181" s="158"/>
      <c r="E181" s="159">
        <v>0.31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126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67">
        <v>49</v>
      </c>
      <c r="B182" s="168" t="s">
        <v>317</v>
      </c>
      <c r="C182" s="184" t="s">
        <v>318</v>
      </c>
      <c r="D182" s="169" t="s">
        <v>130</v>
      </c>
      <c r="E182" s="170">
        <v>2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15</v>
      </c>
      <c r="M182" s="172">
        <f>G182*(1+L182/100)</f>
        <v>0</v>
      </c>
      <c r="N182" s="172">
        <v>0</v>
      </c>
      <c r="O182" s="172">
        <f>ROUND(E182*N182,2)</f>
        <v>0</v>
      </c>
      <c r="P182" s="172">
        <v>0</v>
      </c>
      <c r="Q182" s="172">
        <f>ROUND(E182*P182,2)</f>
        <v>0</v>
      </c>
      <c r="R182" s="172"/>
      <c r="S182" s="172" t="s">
        <v>121</v>
      </c>
      <c r="T182" s="173" t="s">
        <v>122</v>
      </c>
      <c r="U182" s="157">
        <v>0</v>
      </c>
      <c r="V182" s="157">
        <f>ROUND(E182*U182,2)</f>
        <v>0</v>
      </c>
      <c r="W182" s="157"/>
      <c r="X182" s="157" t="s">
        <v>123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124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5" t="s">
        <v>250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126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5" t="s">
        <v>243</v>
      </c>
      <c r="D184" s="158"/>
      <c r="E184" s="159">
        <v>2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126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75">
        <v>50</v>
      </c>
      <c r="B185" s="176" t="s">
        <v>319</v>
      </c>
      <c r="C185" s="186" t="s">
        <v>320</v>
      </c>
      <c r="D185" s="177" t="s">
        <v>151</v>
      </c>
      <c r="E185" s="178">
        <v>0.64</v>
      </c>
      <c r="F185" s="179"/>
      <c r="G185" s="180">
        <f>ROUND(E185*F185,2)</f>
        <v>0</v>
      </c>
      <c r="H185" s="179"/>
      <c r="I185" s="180">
        <f>ROUND(E185*H185,2)</f>
        <v>0</v>
      </c>
      <c r="J185" s="179"/>
      <c r="K185" s="180">
        <f>ROUND(E185*J185,2)</f>
        <v>0</v>
      </c>
      <c r="L185" s="180">
        <v>15</v>
      </c>
      <c r="M185" s="180">
        <f>G185*(1+L185/100)</f>
        <v>0</v>
      </c>
      <c r="N185" s="180">
        <v>0</v>
      </c>
      <c r="O185" s="180">
        <f>ROUND(E185*N185,2)</f>
        <v>0</v>
      </c>
      <c r="P185" s="180">
        <v>0</v>
      </c>
      <c r="Q185" s="180">
        <f>ROUND(E185*P185,2)</f>
        <v>0</v>
      </c>
      <c r="R185" s="180"/>
      <c r="S185" s="180" t="s">
        <v>121</v>
      </c>
      <c r="T185" s="181" t="s">
        <v>122</v>
      </c>
      <c r="U185" s="157">
        <v>0</v>
      </c>
      <c r="V185" s="157">
        <f>ROUND(E185*U185,2)</f>
        <v>0</v>
      </c>
      <c r="W185" s="157"/>
      <c r="X185" s="157" t="s">
        <v>123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124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67">
        <v>51</v>
      </c>
      <c r="B186" s="168" t="s">
        <v>321</v>
      </c>
      <c r="C186" s="184" t="s">
        <v>322</v>
      </c>
      <c r="D186" s="169" t="s">
        <v>151</v>
      </c>
      <c r="E186" s="170">
        <v>10.901999999999999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15</v>
      </c>
      <c r="M186" s="172">
        <f>G186*(1+L186/100)</f>
        <v>0</v>
      </c>
      <c r="N186" s="172">
        <v>0</v>
      </c>
      <c r="O186" s="172">
        <f>ROUND(E186*N186,2)</f>
        <v>0</v>
      </c>
      <c r="P186" s="172">
        <v>0</v>
      </c>
      <c r="Q186" s="172">
        <f>ROUND(E186*P186,2)</f>
        <v>0</v>
      </c>
      <c r="R186" s="172"/>
      <c r="S186" s="172" t="s">
        <v>121</v>
      </c>
      <c r="T186" s="173" t="s">
        <v>122</v>
      </c>
      <c r="U186" s="157">
        <v>0</v>
      </c>
      <c r="V186" s="157">
        <f>ROUND(E186*U186,2)</f>
        <v>0</v>
      </c>
      <c r="W186" s="157"/>
      <c r="X186" s="157" t="s">
        <v>123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124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5" t="s">
        <v>323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126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5" t="s">
        <v>324</v>
      </c>
      <c r="D188" s="158"/>
      <c r="E188" s="159">
        <v>10.9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126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67">
        <v>52</v>
      </c>
      <c r="B189" s="168" t="s">
        <v>325</v>
      </c>
      <c r="C189" s="184" t="s">
        <v>326</v>
      </c>
      <c r="D189" s="169" t="s">
        <v>327</v>
      </c>
      <c r="E189" s="170">
        <v>4.4000000000000004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15</v>
      </c>
      <c r="M189" s="172">
        <f>G189*(1+L189/100)</f>
        <v>0</v>
      </c>
      <c r="N189" s="172">
        <v>0</v>
      </c>
      <c r="O189" s="172">
        <f>ROUND(E189*N189,2)</f>
        <v>0</v>
      </c>
      <c r="P189" s="172">
        <v>0</v>
      </c>
      <c r="Q189" s="172">
        <f>ROUND(E189*P189,2)</f>
        <v>0</v>
      </c>
      <c r="R189" s="172" t="s">
        <v>240</v>
      </c>
      <c r="S189" s="172" t="s">
        <v>139</v>
      </c>
      <c r="T189" s="173" t="s">
        <v>139</v>
      </c>
      <c r="U189" s="157">
        <v>0.94199999999999995</v>
      </c>
      <c r="V189" s="157">
        <f>ROUND(E189*U189,2)</f>
        <v>4.1399999999999997</v>
      </c>
      <c r="W189" s="157"/>
      <c r="X189" s="157" t="s">
        <v>123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124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5" t="s">
        <v>328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126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5" t="s">
        <v>329</v>
      </c>
      <c r="D191" s="158"/>
      <c r="E191" s="159">
        <v>4.4000000000000004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126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7">
        <v>53</v>
      </c>
      <c r="B192" s="168" t="s">
        <v>330</v>
      </c>
      <c r="C192" s="184" t="s">
        <v>331</v>
      </c>
      <c r="D192" s="169" t="s">
        <v>327</v>
      </c>
      <c r="E192" s="170">
        <v>8.8000000000000007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15</v>
      </c>
      <c r="M192" s="172">
        <f>G192*(1+L192/100)</f>
        <v>0</v>
      </c>
      <c r="N192" s="172">
        <v>0</v>
      </c>
      <c r="O192" s="172">
        <f>ROUND(E192*N192,2)</f>
        <v>0</v>
      </c>
      <c r="P192" s="172">
        <v>0</v>
      </c>
      <c r="Q192" s="172">
        <f>ROUND(E192*P192,2)</f>
        <v>0</v>
      </c>
      <c r="R192" s="172" t="s">
        <v>240</v>
      </c>
      <c r="S192" s="172" t="s">
        <v>139</v>
      </c>
      <c r="T192" s="173" t="s">
        <v>139</v>
      </c>
      <c r="U192" s="157">
        <v>0.105</v>
      </c>
      <c r="V192" s="157">
        <f>ROUND(E192*U192,2)</f>
        <v>0.92</v>
      </c>
      <c r="W192" s="157"/>
      <c r="X192" s="157" t="s">
        <v>123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124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5" t="s">
        <v>332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126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5" t="s">
        <v>333</v>
      </c>
      <c r="D194" s="158"/>
      <c r="E194" s="159">
        <v>8.8000000000000007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126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67">
        <v>54</v>
      </c>
      <c r="B195" s="168" t="s">
        <v>334</v>
      </c>
      <c r="C195" s="184" t="s">
        <v>335</v>
      </c>
      <c r="D195" s="169" t="s">
        <v>327</v>
      </c>
      <c r="E195" s="170">
        <v>4.4000000000000004</v>
      </c>
      <c r="F195" s="171"/>
      <c r="G195" s="172">
        <f>ROUND(E195*F195,2)</f>
        <v>0</v>
      </c>
      <c r="H195" s="171"/>
      <c r="I195" s="172">
        <f>ROUND(E195*H195,2)</f>
        <v>0</v>
      </c>
      <c r="J195" s="171"/>
      <c r="K195" s="172">
        <f>ROUND(E195*J195,2)</f>
        <v>0</v>
      </c>
      <c r="L195" s="172">
        <v>15</v>
      </c>
      <c r="M195" s="172">
        <f>G195*(1+L195/100)</f>
        <v>0</v>
      </c>
      <c r="N195" s="172">
        <v>0</v>
      </c>
      <c r="O195" s="172">
        <f>ROUND(E195*N195,2)</f>
        <v>0</v>
      </c>
      <c r="P195" s="172">
        <v>0</v>
      </c>
      <c r="Q195" s="172">
        <f>ROUND(E195*P195,2)</f>
        <v>0</v>
      </c>
      <c r="R195" s="172" t="s">
        <v>240</v>
      </c>
      <c r="S195" s="172" t="s">
        <v>139</v>
      </c>
      <c r="T195" s="173" t="s">
        <v>139</v>
      </c>
      <c r="U195" s="157">
        <v>0.49</v>
      </c>
      <c r="V195" s="157">
        <f>ROUND(E195*U195,2)</f>
        <v>2.16</v>
      </c>
      <c r="W195" s="157"/>
      <c r="X195" s="157" t="s">
        <v>123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124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5" t="s">
        <v>328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126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5" t="s">
        <v>329</v>
      </c>
      <c r="D197" s="158"/>
      <c r="E197" s="159">
        <v>4.4000000000000004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126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67">
        <v>55</v>
      </c>
      <c r="B198" s="168" t="s">
        <v>336</v>
      </c>
      <c r="C198" s="184" t="s">
        <v>337</v>
      </c>
      <c r="D198" s="169" t="s">
        <v>327</v>
      </c>
      <c r="E198" s="170">
        <v>44</v>
      </c>
      <c r="F198" s="171"/>
      <c r="G198" s="172">
        <f>ROUND(E198*F198,2)</f>
        <v>0</v>
      </c>
      <c r="H198" s="171"/>
      <c r="I198" s="172">
        <f>ROUND(E198*H198,2)</f>
        <v>0</v>
      </c>
      <c r="J198" s="171"/>
      <c r="K198" s="172">
        <f>ROUND(E198*J198,2)</f>
        <v>0</v>
      </c>
      <c r="L198" s="172">
        <v>15</v>
      </c>
      <c r="M198" s="172">
        <f>G198*(1+L198/100)</f>
        <v>0</v>
      </c>
      <c r="N198" s="172">
        <v>0</v>
      </c>
      <c r="O198" s="172">
        <f>ROUND(E198*N198,2)</f>
        <v>0</v>
      </c>
      <c r="P198" s="172">
        <v>0</v>
      </c>
      <c r="Q198" s="172">
        <f>ROUND(E198*P198,2)</f>
        <v>0</v>
      </c>
      <c r="R198" s="172" t="s">
        <v>240</v>
      </c>
      <c r="S198" s="172" t="s">
        <v>139</v>
      </c>
      <c r="T198" s="173" t="s">
        <v>139</v>
      </c>
      <c r="U198" s="157">
        <v>0</v>
      </c>
      <c r="V198" s="157">
        <f>ROUND(E198*U198,2)</f>
        <v>0</v>
      </c>
      <c r="W198" s="157"/>
      <c r="X198" s="157" t="s">
        <v>123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124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5" t="s">
        <v>338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126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5" t="s">
        <v>339</v>
      </c>
      <c r="D200" s="158"/>
      <c r="E200" s="159">
        <v>44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126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67">
        <v>56</v>
      </c>
      <c r="B201" s="168" t="s">
        <v>340</v>
      </c>
      <c r="C201" s="184" t="s">
        <v>341</v>
      </c>
      <c r="D201" s="169" t="s">
        <v>327</v>
      </c>
      <c r="E201" s="170">
        <v>38.299999999999997</v>
      </c>
      <c r="F201" s="171"/>
      <c r="G201" s="172">
        <f>ROUND(E201*F201,2)</f>
        <v>0</v>
      </c>
      <c r="H201" s="171"/>
      <c r="I201" s="172">
        <f>ROUND(E201*H201,2)</f>
        <v>0</v>
      </c>
      <c r="J201" s="171"/>
      <c r="K201" s="172">
        <f>ROUND(E201*J201,2)</f>
        <v>0</v>
      </c>
      <c r="L201" s="172">
        <v>15</v>
      </c>
      <c r="M201" s="172">
        <f>G201*(1+L201/100)</f>
        <v>0</v>
      </c>
      <c r="N201" s="172">
        <v>0</v>
      </c>
      <c r="O201" s="172">
        <f>ROUND(E201*N201,2)</f>
        <v>0</v>
      </c>
      <c r="P201" s="172">
        <v>0</v>
      </c>
      <c r="Q201" s="172">
        <f>ROUND(E201*P201,2)</f>
        <v>0</v>
      </c>
      <c r="R201" s="172" t="s">
        <v>240</v>
      </c>
      <c r="S201" s="172" t="s">
        <v>139</v>
      </c>
      <c r="T201" s="173" t="s">
        <v>139</v>
      </c>
      <c r="U201" s="157">
        <v>0</v>
      </c>
      <c r="V201" s="157">
        <f>ROUND(E201*U201,2)</f>
        <v>0</v>
      </c>
      <c r="W201" s="157"/>
      <c r="X201" s="157" t="s">
        <v>123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124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5" t="s">
        <v>342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126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5" t="s">
        <v>343</v>
      </c>
      <c r="D203" s="158"/>
      <c r="E203" s="159">
        <v>38.299999999999997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126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x14ac:dyDescent="0.2">
      <c r="A204" s="161" t="s">
        <v>116</v>
      </c>
      <c r="B204" s="162" t="s">
        <v>70</v>
      </c>
      <c r="C204" s="183" t="s">
        <v>71</v>
      </c>
      <c r="D204" s="163"/>
      <c r="E204" s="164"/>
      <c r="F204" s="165"/>
      <c r="G204" s="165">
        <f>SUMIF(AG205:AG208,"&lt;&gt;NOR",G205:G208)</f>
        <v>0</v>
      </c>
      <c r="H204" s="165"/>
      <c r="I204" s="165">
        <f>SUM(I205:I208)</f>
        <v>0</v>
      </c>
      <c r="J204" s="165"/>
      <c r="K204" s="165">
        <f>SUM(K205:K208)</f>
        <v>0</v>
      </c>
      <c r="L204" s="165"/>
      <c r="M204" s="165">
        <f>SUM(M205:M208)</f>
        <v>0</v>
      </c>
      <c r="N204" s="165"/>
      <c r="O204" s="165">
        <f>SUM(O205:O208)</f>
        <v>0</v>
      </c>
      <c r="P204" s="165"/>
      <c r="Q204" s="165">
        <f>SUM(Q205:Q208)</f>
        <v>0</v>
      </c>
      <c r="R204" s="165"/>
      <c r="S204" s="165"/>
      <c r="T204" s="166"/>
      <c r="U204" s="160"/>
      <c r="V204" s="160">
        <f>SUM(V205:V208)</f>
        <v>9.75</v>
      </c>
      <c r="W204" s="160"/>
      <c r="X204" s="160"/>
      <c r="AG204" t="s">
        <v>117</v>
      </c>
    </row>
    <row r="205" spans="1:60" ht="33.75" outlineLevel="1" x14ac:dyDescent="0.2">
      <c r="A205" s="167">
        <v>57</v>
      </c>
      <c r="B205" s="168" t="s">
        <v>344</v>
      </c>
      <c r="C205" s="184" t="s">
        <v>345</v>
      </c>
      <c r="D205" s="169" t="s">
        <v>327</v>
      </c>
      <c r="E205" s="170">
        <v>5.21</v>
      </c>
      <c r="F205" s="171"/>
      <c r="G205" s="172">
        <f>ROUND(E205*F205,2)</f>
        <v>0</v>
      </c>
      <c r="H205" s="171"/>
      <c r="I205" s="172">
        <f>ROUND(E205*H205,2)</f>
        <v>0</v>
      </c>
      <c r="J205" s="171"/>
      <c r="K205" s="172">
        <f>ROUND(E205*J205,2)</f>
        <v>0</v>
      </c>
      <c r="L205" s="172">
        <v>15</v>
      </c>
      <c r="M205" s="172">
        <f>G205*(1+L205/100)</f>
        <v>0</v>
      </c>
      <c r="N205" s="172">
        <v>0</v>
      </c>
      <c r="O205" s="172">
        <f>ROUND(E205*N205,2)</f>
        <v>0</v>
      </c>
      <c r="P205" s="172">
        <v>0</v>
      </c>
      <c r="Q205" s="172">
        <f>ROUND(E205*P205,2)</f>
        <v>0</v>
      </c>
      <c r="R205" s="172" t="s">
        <v>138</v>
      </c>
      <c r="S205" s="172" t="s">
        <v>139</v>
      </c>
      <c r="T205" s="173" t="s">
        <v>139</v>
      </c>
      <c r="U205" s="157">
        <v>1.8720000000000001</v>
      </c>
      <c r="V205" s="157">
        <f>ROUND(E205*U205,2)</f>
        <v>9.75</v>
      </c>
      <c r="W205" s="157"/>
      <c r="X205" s="157" t="s">
        <v>123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124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247" t="s">
        <v>346</v>
      </c>
      <c r="D206" s="248"/>
      <c r="E206" s="248"/>
      <c r="F206" s="248"/>
      <c r="G206" s="248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141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5" t="s">
        <v>347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126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5" t="s">
        <v>348</v>
      </c>
      <c r="D208" s="158"/>
      <c r="E208" s="159">
        <v>5.21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126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x14ac:dyDescent="0.2">
      <c r="A209" s="161" t="s">
        <v>116</v>
      </c>
      <c r="B209" s="162" t="s">
        <v>72</v>
      </c>
      <c r="C209" s="183" t="s">
        <v>73</v>
      </c>
      <c r="D209" s="163"/>
      <c r="E209" s="164"/>
      <c r="F209" s="165"/>
      <c r="G209" s="165">
        <f>SUMIF(AG210:AG215,"&lt;&gt;NOR",G210:G215)</f>
        <v>0</v>
      </c>
      <c r="H209" s="165"/>
      <c r="I209" s="165">
        <f>SUM(I210:I215)</f>
        <v>0</v>
      </c>
      <c r="J209" s="165"/>
      <c r="K209" s="165">
        <f>SUM(K210:K215)</f>
        <v>0</v>
      </c>
      <c r="L209" s="165"/>
      <c r="M209" s="165">
        <f>SUM(M210:M215)</f>
        <v>0</v>
      </c>
      <c r="N209" s="165"/>
      <c r="O209" s="165">
        <f>SUM(O210:O215)</f>
        <v>0</v>
      </c>
      <c r="P209" s="165"/>
      <c r="Q209" s="165">
        <f>SUM(Q210:Q215)</f>
        <v>0</v>
      </c>
      <c r="R209" s="165"/>
      <c r="S209" s="165"/>
      <c r="T209" s="166"/>
      <c r="U209" s="160"/>
      <c r="V209" s="160">
        <f>SUM(V210:V215)</f>
        <v>15.43</v>
      </c>
      <c r="W209" s="160"/>
      <c r="X209" s="160"/>
      <c r="AG209" t="s">
        <v>117</v>
      </c>
    </row>
    <row r="210" spans="1:60" ht="22.5" outlineLevel="1" x14ac:dyDescent="0.2">
      <c r="A210" s="167">
        <v>58</v>
      </c>
      <c r="B210" s="168" t="s">
        <v>349</v>
      </c>
      <c r="C210" s="184" t="s">
        <v>350</v>
      </c>
      <c r="D210" s="169" t="s">
        <v>146</v>
      </c>
      <c r="E210" s="170">
        <v>18.7</v>
      </c>
      <c r="F210" s="171"/>
      <c r="G210" s="172">
        <f>ROUND(E210*F210,2)</f>
        <v>0</v>
      </c>
      <c r="H210" s="171"/>
      <c r="I210" s="172">
        <f>ROUND(E210*H210,2)</f>
        <v>0</v>
      </c>
      <c r="J210" s="171"/>
      <c r="K210" s="172">
        <f>ROUND(E210*J210,2)</f>
        <v>0</v>
      </c>
      <c r="L210" s="172">
        <v>15</v>
      </c>
      <c r="M210" s="172">
        <f>G210*(1+L210/100)</f>
        <v>0</v>
      </c>
      <c r="N210" s="172">
        <v>0</v>
      </c>
      <c r="O210" s="172">
        <f>ROUND(E210*N210,2)</f>
        <v>0</v>
      </c>
      <c r="P210" s="172">
        <v>0</v>
      </c>
      <c r="Q210" s="172">
        <f>ROUND(E210*P210,2)</f>
        <v>0</v>
      </c>
      <c r="R210" s="172" t="s">
        <v>286</v>
      </c>
      <c r="S210" s="172" t="s">
        <v>139</v>
      </c>
      <c r="T210" s="173" t="s">
        <v>139</v>
      </c>
      <c r="U210" s="157">
        <v>0.82540000000000002</v>
      </c>
      <c r="V210" s="157">
        <f>ROUND(E210*U210,2)</f>
        <v>15.43</v>
      </c>
      <c r="W210" s="157"/>
      <c r="X210" s="157" t="s">
        <v>123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351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247" t="s">
        <v>352</v>
      </c>
      <c r="D211" s="248"/>
      <c r="E211" s="248"/>
      <c r="F211" s="248"/>
      <c r="G211" s="248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141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5" t="s">
        <v>147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126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5" t="s">
        <v>148</v>
      </c>
      <c r="D213" s="158"/>
      <c r="E213" s="159">
        <v>18.7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126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67">
        <v>59</v>
      </c>
      <c r="B214" s="168" t="s">
        <v>353</v>
      </c>
      <c r="C214" s="184" t="s">
        <v>354</v>
      </c>
      <c r="D214" s="169" t="s">
        <v>0</v>
      </c>
      <c r="E214" s="170">
        <v>1.85</v>
      </c>
      <c r="F214" s="171"/>
      <c r="G214" s="172">
        <f>ROUND(E214*F214,2)</f>
        <v>0</v>
      </c>
      <c r="H214" s="171"/>
      <c r="I214" s="172">
        <f>ROUND(E214*H214,2)</f>
        <v>0</v>
      </c>
      <c r="J214" s="171"/>
      <c r="K214" s="172">
        <f>ROUND(E214*J214,2)</f>
        <v>0</v>
      </c>
      <c r="L214" s="172">
        <v>15</v>
      </c>
      <c r="M214" s="172">
        <f>G214*(1+L214/100)</f>
        <v>0</v>
      </c>
      <c r="N214" s="172">
        <v>0</v>
      </c>
      <c r="O214" s="172">
        <f>ROUND(E214*N214,2)</f>
        <v>0</v>
      </c>
      <c r="P214" s="172">
        <v>0</v>
      </c>
      <c r="Q214" s="172">
        <f>ROUND(E214*P214,2)</f>
        <v>0</v>
      </c>
      <c r="R214" s="172" t="s">
        <v>286</v>
      </c>
      <c r="S214" s="172" t="s">
        <v>139</v>
      </c>
      <c r="T214" s="173" t="s">
        <v>139</v>
      </c>
      <c r="U214" s="157">
        <v>0</v>
      </c>
      <c r="V214" s="157">
        <f>ROUND(E214*U214,2)</f>
        <v>0</v>
      </c>
      <c r="W214" s="157"/>
      <c r="X214" s="157" t="s">
        <v>123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351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247" t="s">
        <v>355</v>
      </c>
      <c r="D215" s="248"/>
      <c r="E215" s="248"/>
      <c r="F215" s="248"/>
      <c r="G215" s="248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141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1" t="s">
        <v>116</v>
      </c>
      <c r="B216" s="162" t="s">
        <v>74</v>
      </c>
      <c r="C216" s="183" t="s">
        <v>75</v>
      </c>
      <c r="D216" s="163"/>
      <c r="E216" s="164"/>
      <c r="F216" s="165"/>
      <c r="G216" s="165">
        <f>SUMIF(AG217:AG233,"&lt;&gt;NOR",G217:G233)</f>
        <v>0</v>
      </c>
      <c r="H216" s="165"/>
      <c r="I216" s="165">
        <f>SUM(I217:I233)</f>
        <v>0</v>
      </c>
      <c r="J216" s="165"/>
      <c r="K216" s="165">
        <f>SUM(K217:K233)</f>
        <v>0</v>
      </c>
      <c r="L216" s="165"/>
      <c r="M216" s="165">
        <f>SUM(M217:M233)</f>
        <v>0</v>
      </c>
      <c r="N216" s="165"/>
      <c r="O216" s="165">
        <f>SUM(O217:O233)</f>
        <v>0</v>
      </c>
      <c r="P216" s="165"/>
      <c r="Q216" s="165">
        <f>SUM(Q217:Q233)</f>
        <v>0</v>
      </c>
      <c r="R216" s="165"/>
      <c r="S216" s="165"/>
      <c r="T216" s="166"/>
      <c r="U216" s="160"/>
      <c r="V216" s="160">
        <f>SUM(V217:V233)</f>
        <v>0</v>
      </c>
      <c r="W216" s="160"/>
      <c r="X216" s="160"/>
      <c r="AG216" t="s">
        <v>117</v>
      </c>
    </row>
    <row r="217" spans="1:60" ht="22.5" outlineLevel="1" x14ac:dyDescent="0.2">
      <c r="A217" s="175">
        <v>60</v>
      </c>
      <c r="B217" s="176" t="s">
        <v>356</v>
      </c>
      <c r="C217" s="186" t="s">
        <v>357</v>
      </c>
      <c r="D217" s="177" t="s">
        <v>130</v>
      </c>
      <c r="E217" s="178">
        <v>1</v>
      </c>
      <c r="F217" s="179"/>
      <c r="G217" s="180">
        <f t="shared" ref="G217:G226" si="0">ROUND(E217*F217,2)</f>
        <v>0</v>
      </c>
      <c r="H217" s="179"/>
      <c r="I217" s="180">
        <f t="shared" ref="I217:I226" si="1">ROUND(E217*H217,2)</f>
        <v>0</v>
      </c>
      <c r="J217" s="179"/>
      <c r="K217" s="180">
        <f t="shared" ref="K217:K226" si="2">ROUND(E217*J217,2)</f>
        <v>0</v>
      </c>
      <c r="L217" s="180">
        <v>15</v>
      </c>
      <c r="M217" s="180">
        <f t="shared" ref="M217:M226" si="3">G217*(1+L217/100)</f>
        <v>0</v>
      </c>
      <c r="N217" s="180">
        <v>0</v>
      </c>
      <c r="O217" s="180">
        <f t="shared" ref="O217:O226" si="4">ROUND(E217*N217,2)</f>
        <v>0</v>
      </c>
      <c r="P217" s="180">
        <v>0</v>
      </c>
      <c r="Q217" s="180">
        <f t="shared" ref="Q217:Q226" si="5">ROUND(E217*P217,2)</f>
        <v>0</v>
      </c>
      <c r="R217" s="180"/>
      <c r="S217" s="180" t="s">
        <v>121</v>
      </c>
      <c r="T217" s="181" t="s">
        <v>122</v>
      </c>
      <c r="U217" s="157">
        <v>0</v>
      </c>
      <c r="V217" s="157">
        <f t="shared" ref="V217:V226" si="6">ROUND(E217*U217,2)</f>
        <v>0</v>
      </c>
      <c r="W217" s="157"/>
      <c r="X217" s="157" t="s">
        <v>131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132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22.5" outlineLevel="1" x14ac:dyDescent="0.2">
      <c r="A218" s="175">
        <v>61</v>
      </c>
      <c r="B218" s="176" t="s">
        <v>358</v>
      </c>
      <c r="C218" s="186" t="s">
        <v>359</v>
      </c>
      <c r="D218" s="177" t="s">
        <v>130</v>
      </c>
      <c r="E218" s="178">
        <v>1</v>
      </c>
      <c r="F218" s="179"/>
      <c r="G218" s="180">
        <f t="shared" si="0"/>
        <v>0</v>
      </c>
      <c r="H218" s="179"/>
      <c r="I218" s="180">
        <f t="shared" si="1"/>
        <v>0</v>
      </c>
      <c r="J218" s="179"/>
      <c r="K218" s="180">
        <f t="shared" si="2"/>
        <v>0</v>
      </c>
      <c r="L218" s="180">
        <v>15</v>
      </c>
      <c r="M218" s="180">
        <f t="shared" si="3"/>
        <v>0</v>
      </c>
      <c r="N218" s="180">
        <v>0</v>
      </c>
      <c r="O218" s="180">
        <f t="shared" si="4"/>
        <v>0</v>
      </c>
      <c r="P218" s="180">
        <v>0</v>
      </c>
      <c r="Q218" s="180">
        <f t="shared" si="5"/>
        <v>0</v>
      </c>
      <c r="R218" s="180"/>
      <c r="S218" s="180" t="s">
        <v>121</v>
      </c>
      <c r="T218" s="181" t="s">
        <v>122</v>
      </c>
      <c r="U218" s="157">
        <v>0</v>
      </c>
      <c r="V218" s="157">
        <f t="shared" si="6"/>
        <v>0</v>
      </c>
      <c r="W218" s="157"/>
      <c r="X218" s="157" t="s">
        <v>131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132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ht="22.5" outlineLevel="1" x14ac:dyDescent="0.2">
      <c r="A219" s="175">
        <v>62</v>
      </c>
      <c r="B219" s="176" t="s">
        <v>360</v>
      </c>
      <c r="C219" s="186" t="s">
        <v>361</v>
      </c>
      <c r="D219" s="177" t="s">
        <v>130</v>
      </c>
      <c r="E219" s="178">
        <v>1</v>
      </c>
      <c r="F219" s="179"/>
      <c r="G219" s="180">
        <f t="shared" si="0"/>
        <v>0</v>
      </c>
      <c r="H219" s="179"/>
      <c r="I219" s="180">
        <f t="shared" si="1"/>
        <v>0</v>
      </c>
      <c r="J219" s="179"/>
      <c r="K219" s="180">
        <f t="shared" si="2"/>
        <v>0</v>
      </c>
      <c r="L219" s="180">
        <v>15</v>
      </c>
      <c r="M219" s="180">
        <f t="shared" si="3"/>
        <v>0</v>
      </c>
      <c r="N219" s="180">
        <v>0</v>
      </c>
      <c r="O219" s="180">
        <f t="shared" si="4"/>
        <v>0</v>
      </c>
      <c r="P219" s="180">
        <v>0</v>
      </c>
      <c r="Q219" s="180">
        <f t="shared" si="5"/>
        <v>0</v>
      </c>
      <c r="R219" s="180"/>
      <c r="S219" s="180" t="s">
        <v>121</v>
      </c>
      <c r="T219" s="181" t="s">
        <v>122</v>
      </c>
      <c r="U219" s="157">
        <v>0</v>
      </c>
      <c r="V219" s="157">
        <f t="shared" si="6"/>
        <v>0</v>
      </c>
      <c r="W219" s="157"/>
      <c r="X219" s="157" t="s">
        <v>131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132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ht="22.5" outlineLevel="1" x14ac:dyDescent="0.2">
      <c r="A220" s="175">
        <v>63</v>
      </c>
      <c r="B220" s="176" t="s">
        <v>362</v>
      </c>
      <c r="C220" s="186" t="s">
        <v>363</v>
      </c>
      <c r="D220" s="177" t="s">
        <v>130</v>
      </c>
      <c r="E220" s="178">
        <v>1</v>
      </c>
      <c r="F220" s="179"/>
      <c r="G220" s="180">
        <f t="shared" si="0"/>
        <v>0</v>
      </c>
      <c r="H220" s="179"/>
      <c r="I220" s="180">
        <f t="shared" si="1"/>
        <v>0</v>
      </c>
      <c r="J220" s="179"/>
      <c r="K220" s="180">
        <f t="shared" si="2"/>
        <v>0</v>
      </c>
      <c r="L220" s="180">
        <v>15</v>
      </c>
      <c r="M220" s="180">
        <f t="shared" si="3"/>
        <v>0</v>
      </c>
      <c r="N220" s="180">
        <v>0</v>
      </c>
      <c r="O220" s="180">
        <f t="shared" si="4"/>
        <v>0</v>
      </c>
      <c r="P220" s="180">
        <v>0</v>
      </c>
      <c r="Q220" s="180">
        <f t="shared" si="5"/>
        <v>0</v>
      </c>
      <c r="R220" s="180"/>
      <c r="S220" s="180" t="s">
        <v>121</v>
      </c>
      <c r="T220" s="181" t="s">
        <v>122</v>
      </c>
      <c r="U220" s="157">
        <v>0</v>
      </c>
      <c r="V220" s="157">
        <f t="shared" si="6"/>
        <v>0</v>
      </c>
      <c r="W220" s="157"/>
      <c r="X220" s="157" t="s">
        <v>131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132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22.5" outlineLevel="1" x14ac:dyDescent="0.2">
      <c r="A221" s="175">
        <v>64</v>
      </c>
      <c r="B221" s="176" t="s">
        <v>364</v>
      </c>
      <c r="C221" s="186" t="s">
        <v>365</v>
      </c>
      <c r="D221" s="177" t="s">
        <v>130</v>
      </c>
      <c r="E221" s="178">
        <v>1</v>
      </c>
      <c r="F221" s="179"/>
      <c r="G221" s="180">
        <f t="shared" si="0"/>
        <v>0</v>
      </c>
      <c r="H221" s="179"/>
      <c r="I221" s="180">
        <f t="shared" si="1"/>
        <v>0</v>
      </c>
      <c r="J221" s="179"/>
      <c r="K221" s="180">
        <f t="shared" si="2"/>
        <v>0</v>
      </c>
      <c r="L221" s="180">
        <v>15</v>
      </c>
      <c r="M221" s="180">
        <f t="shared" si="3"/>
        <v>0</v>
      </c>
      <c r="N221" s="180">
        <v>0</v>
      </c>
      <c r="O221" s="180">
        <f t="shared" si="4"/>
        <v>0</v>
      </c>
      <c r="P221" s="180">
        <v>0</v>
      </c>
      <c r="Q221" s="180">
        <f t="shared" si="5"/>
        <v>0</v>
      </c>
      <c r="R221" s="180"/>
      <c r="S221" s="180" t="s">
        <v>121</v>
      </c>
      <c r="T221" s="181" t="s">
        <v>122</v>
      </c>
      <c r="U221" s="157">
        <v>0</v>
      </c>
      <c r="V221" s="157">
        <f t="shared" si="6"/>
        <v>0</v>
      </c>
      <c r="W221" s="157"/>
      <c r="X221" s="157" t="s">
        <v>131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132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22.5" outlineLevel="1" x14ac:dyDescent="0.2">
      <c r="A222" s="175">
        <v>65</v>
      </c>
      <c r="B222" s="176" t="s">
        <v>366</v>
      </c>
      <c r="C222" s="186" t="s">
        <v>367</v>
      </c>
      <c r="D222" s="177" t="s">
        <v>130</v>
      </c>
      <c r="E222" s="178">
        <v>1</v>
      </c>
      <c r="F222" s="179"/>
      <c r="G222" s="180">
        <f t="shared" si="0"/>
        <v>0</v>
      </c>
      <c r="H222" s="179"/>
      <c r="I222" s="180">
        <f t="shared" si="1"/>
        <v>0</v>
      </c>
      <c r="J222" s="179"/>
      <c r="K222" s="180">
        <f t="shared" si="2"/>
        <v>0</v>
      </c>
      <c r="L222" s="180">
        <v>15</v>
      </c>
      <c r="M222" s="180">
        <f t="shared" si="3"/>
        <v>0</v>
      </c>
      <c r="N222" s="180">
        <v>0</v>
      </c>
      <c r="O222" s="180">
        <f t="shared" si="4"/>
        <v>0</v>
      </c>
      <c r="P222" s="180">
        <v>0</v>
      </c>
      <c r="Q222" s="180">
        <f t="shared" si="5"/>
        <v>0</v>
      </c>
      <c r="R222" s="180"/>
      <c r="S222" s="180" t="s">
        <v>121</v>
      </c>
      <c r="T222" s="181" t="s">
        <v>122</v>
      </c>
      <c r="U222" s="157">
        <v>0</v>
      </c>
      <c r="V222" s="157">
        <f t="shared" si="6"/>
        <v>0</v>
      </c>
      <c r="W222" s="157"/>
      <c r="X222" s="157" t="s">
        <v>131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132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22.5" outlineLevel="1" x14ac:dyDescent="0.2">
      <c r="A223" s="175">
        <v>66</v>
      </c>
      <c r="B223" s="176" t="s">
        <v>368</v>
      </c>
      <c r="C223" s="186" t="s">
        <v>369</v>
      </c>
      <c r="D223" s="177" t="s">
        <v>130</v>
      </c>
      <c r="E223" s="178">
        <v>1</v>
      </c>
      <c r="F223" s="179"/>
      <c r="G223" s="180">
        <f t="shared" si="0"/>
        <v>0</v>
      </c>
      <c r="H223" s="179"/>
      <c r="I223" s="180">
        <f t="shared" si="1"/>
        <v>0</v>
      </c>
      <c r="J223" s="179"/>
      <c r="K223" s="180">
        <f t="shared" si="2"/>
        <v>0</v>
      </c>
      <c r="L223" s="180">
        <v>15</v>
      </c>
      <c r="M223" s="180">
        <f t="shared" si="3"/>
        <v>0</v>
      </c>
      <c r="N223" s="180">
        <v>0</v>
      </c>
      <c r="O223" s="180">
        <f t="shared" si="4"/>
        <v>0</v>
      </c>
      <c r="P223" s="180">
        <v>0</v>
      </c>
      <c r="Q223" s="180">
        <f t="shared" si="5"/>
        <v>0</v>
      </c>
      <c r="R223" s="180"/>
      <c r="S223" s="180" t="s">
        <v>121</v>
      </c>
      <c r="T223" s="181" t="s">
        <v>122</v>
      </c>
      <c r="U223" s="157">
        <v>0</v>
      </c>
      <c r="V223" s="157">
        <f t="shared" si="6"/>
        <v>0</v>
      </c>
      <c r="W223" s="157"/>
      <c r="X223" s="157" t="s">
        <v>131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132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75">
        <v>67</v>
      </c>
      <c r="B224" s="176" t="s">
        <v>370</v>
      </c>
      <c r="C224" s="186" t="s">
        <v>371</v>
      </c>
      <c r="D224" s="177" t="s">
        <v>130</v>
      </c>
      <c r="E224" s="178">
        <v>1</v>
      </c>
      <c r="F224" s="179"/>
      <c r="G224" s="180">
        <f t="shared" si="0"/>
        <v>0</v>
      </c>
      <c r="H224" s="179"/>
      <c r="I224" s="180">
        <f t="shared" si="1"/>
        <v>0</v>
      </c>
      <c r="J224" s="179"/>
      <c r="K224" s="180">
        <f t="shared" si="2"/>
        <v>0</v>
      </c>
      <c r="L224" s="180">
        <v>15</v>
      </c>
      <c r="M224" s="180">
        <f t="shared" si="3"/>
        <v>0</v>
      </c>
      <c r="N224" s="180">
        <v>0</v>
      </c>
      <c r="O224" s="180">
        <f t="shared" si="4"/>
        <v>0</v>
      </c>
      <c r="P224" s="180">
        <v>0</v>
      </c>
      <c r="Q224" s="180">
        <f t="shared" si="5"/>
        <v>0</v>
      </c>
      <c r="R224" s="180"/>
      <c r="S224" s="180" t="s">
        <v>121</v>
      </c>
      <c r="T224" s="181" t="s">
        <v>122</v>
      </c>
      <c r="U224" s="157">
        <v>0</v>
      </c>
      <c r="V224" s="157">
        <f t="shared" si="6"/>
        <v>0</v>
      </c>
      <c r="W224" s="157"/>
      <c r="X224" s="157" t="s">
        <v>123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351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ht="22.5" outlineLevel="1" x14ac:dyDescent="0.2">
      <c r="A225" s="175">
        <v>68</v>
      </c>
      <c r="B225" s="176" t="s">
        <v>372</v>
      </c>
      <c r="C225" s="186" t="s">
        <v>373</v>
      </c>
      <c r="D225" s="177" t="s">
        <v>130</v>
      </c>
      <c r="E225" s="178">
        <v>1</v>
      </c>
      <c r="F225" s="179"/>
      <c r="G225" s="180">
        <f t="shared" si="0"/>
        <v>0</v>
      </c>
      <c r="H225" s="179"/>
      <c r="I225" s="180">
        <f t="shared" si="1"/>
        <v>0</v>
      </c>
      <c r="J225" s="179"/>
      <c r="K225" s="180">
        <f t="shared" si="2"/>
        <v>0</v>
      </c>
      <c r="L225" s="180">
        <v>15</v>
      </c>
      <c r="M225" s="180">
        <f t="shared" si="3"/>
        <v>0</v>
      </c>
      <c r="N225" s="180">
        <v>0</v>
      </c>
      <c r="O225" s="180">
        <f t="shared" si="4"/>
        <v>0</v>
      </c>
      <c r="P225" s="180">
        <v>0</v>
      </c>
      <c r="Q225" s="180">
        <f t="shared" si="5"/>
        <v>0</v>
      </c>
      <c r="R225" s="180"/>
      <c r="S225" s="180" t="s">
        <v>121</v>
      </c>
      <c r="T225" s="181" t="s">
        <v>122</v>
      </c>
      <c r="U225" s="157">
        <v>0</v>
      </c>
      <c r="V225" s="157">
        <f t="shared" si="6"/>
        <v>0</v>
      </c>
      <c r="W225" s="157"/>
      <c r="X225" s="157" t="s">
        <v>131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132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67">
        <v>69</v>
      </c>
      <c r="B226" s="168" t="s">
        <v>374</v>
      </c>
      <c r="C226" s="184" t="s">
        <v>375</v>
      </c>
      <c r="D226" s="169" t="s">
        <v>151</v>
      </c>
      <c r="E226" s="170">
        <v>1.863</v>
      </c>
      <c r="F226" s="171"/>
      <c r="G226" s="172">
        <f t="shared" si="0"/>
        <v>0</v>
      </c>
      <c r="H226" s="171"/>
      <c r="I226" s="172">
        <f t="shared" si="1"/>
        <v>0</v>
      </c>
      <c r="J226" s="171"/>
      <c r="K226" s="172">
        <f t="shared" si="2"/>
        <v>0</v>
      </c>
      <c r="L226" s="172">
        <v>15</v>
      </c>
      <c r="M226" s="172">
        <f t="shared" si="3"/>
        <v>0</v>
      </c>
      <c r="N226" s="172">
        <v>0</v>
      </c>
      <c r="O226" s="172">
        <f t="shared" si="4"/>
        <v>0</v>
      </c>
      <c r="P226" s="172">
        <v>0</v>
      </c>
      <c r="Q226" s="172">
        <f t="shared" si="5"/>
        <v>0</v>
      </c>
      <c r="R226" s="172"/>
      <c r="S226" s="172" t="s">
        <v>121</v>
      </c>
      <c r="T226" s="173" t="s">
        <v>122</v>
      </c>
      <c r="U226" s="157">
        <v>0</v>
      </c>
      <c r="V226" s="157">
        <f t="shared" si="6"/>
        <v>0</v>
      </c>
      <c r="W226" s="157"/>
      <c r="X226" s="157" t="s">
        <v>131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132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5" t="s">
        <v>376</v>
      </c>
      <c r="D227" s="158"/>
      <c r="E227" s="159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126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5" t="s">
        <v>377</v>
      </c>
      <c r="D228" s="158"/>
      <c r="E228" s="159">
        <v>1.86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126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67">
        <v>70</v>
      </c>
      <c r="B229" s="168" t="s">
        <v>378</v>
      </c>
      <c r="C229" s="184" t="s">
        <v>379</v>
      </c>
      <c r="D229" s="169" t="s">
        <v>130</v>
      </c>
      <c r="E229" s="170">
        <v>1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15</v>
      </c>
      <c r="M229" s="172">
        <f>G229*(1+L229/100)</f>
        <v>0</v>
      </c>
      <c r="N229" s="172">
        <v>0</v>
      </c>
      <c r="O229" s="172">
        <f>ROUND(E229*N229,2)</f>
        <v>0</v>
      </c>
      <c r="P229" s="172">
        <v>0</v>
      </c>
      <c r="Q229" s="172">
        <f>ROUND(E229*P229,2)</f>
        <v>0</v>
      </c>
      <c r="R229" s="172"/>
      <c r="S229" s="172" t="s">
        <v>121</v>
      </c>
      <c r="T229" s="173" t="s">
        <v>122</v>
      </c>
      <c r="U229" s="157">
        <v>0</v>
      </c>
      <c r="V229" s="157">
        <f>ROUND(E229*U229,2)</f>
        <v>0</v>
      </c>
      <c r="W229" s="157"/>
      <c r="X229" s="157" t="s">
        <v>131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132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5" t="s">
        <v>133</v>
      </c>
      <c r="D230" s="158"/>
      <c r="E230" s="159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126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5" t="s">
        <v>134</v>
      </c>
      <c r="D231" s="158"/>
      <c r="E231" s="159">
        <v>1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126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67">
        <v>71</v>
      </c>
      <c r="B232" s="168" t="s">
        <v>380</v>
      </c>
      <c r="C232" s="184" t="s">
        <v>381</v>
      </c>
      <c r="D232" s="169" t="s">
        <v>0</v>
      </c>
      <c r="E232" s="170">
        <v>1.05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15</v>
      </c>
      <c r="M232" s="172">
        <f>G232*(1+L232/100)</f>
        <v>0</v>
      </c>
      <c r="N232" s="172">
        <v>0</v>
      </c>
      <c r="O232" s="172">
        <f>ROUND(E232*N232,2)</f>
        <v>0</v>
      </c>
      <c r="P232" s="172">
        <v>0</v>
      </c>
      <c r="Q232" s="172">
        <f>ROUND(E232*P232,2)</f>
        <v>0</v>
      </c>
      <c r="R232" s="172" t="s">
        <v>382</v>
      </c>
      <c r="S232" s="172" t="s">
        <v>139</v>
      </c>
      <c r="T232" s="173" t="s">
        <v>139</v>
      </c>
      <c r="U232" s="157">
        <v>0</v>
      </c>
      <c r="V232" s="157">
        <f>ROUND(E232*U232,2)</f>
        <v>0</v>
      </c>
      <c r="W232" s="157"/>
      <c r="X232" s="157" t="s">
        <v>123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351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247" t="s">
        <v>355</v>
      </c>
      <c r="D233" s="248"/>
      <c r="E233" s="248"/>
      <c r="F233" s="248"/>
      <c r="G233" s="248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141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x14ac:dyDescent="0.2">
      <c r="A234" s="161" t="s">
        <v>116</v>
      </c>
      <c r="B234" s="162" t="s">
        <v>76</v>
      </c>
      <c r="C234" s="183" t="s">
        <v>77</v>
      </c>
      <c r="D234" s="163"/>
      <c r="E234" s="164"/>
      <c r="F234" s="165"/>
      <c r="G234" s="165">
        <f>SUMIF(AG235:AG272,"&lt;&gt;NOR",G235:G272)</f>
        <v>0</v>
      </c>
      <c r="H234" s="165"/>
      <c r="I234" s="165">
        <f>SUM(I235:I272)</f>
        <v>0</v>
      </c>
      <c r="J234" s="165"/>
      <c r="K234" s="165">
        <f>SUM(K235:K272)</f>
        <v>0</v>
      </c>
      <c r="L234" s="165"/>
      <c r="M234" s="165">
        <f>SUM(M235:M272)</f>
        <v>0</v>
      </c>
      <c r="N234" s="165"/>
      <c r="O234" s="165">
        <f>SUM(O235:O272)</f>
        <v>0</v>
      </c>
      <c r="P234" s="165"/>
      <c r="Q234" s="165">
        <f>SUM(Q235:Q272)</f>
        <v>0</v>
      </c>
      <c r="R234" s="165"/>
      <c r="S234" s="165"/>
      <c r="T234" s="166"/>
      <c r="U234" s="160"/>
      <c r="V234" s="160">
        <f>SUM(V235:V272)</f>
        <v>31.24</v>
      </c>
      <c r="W234" s="160"/>
      <c r="X234" s="160"/>
      <c r="AG234" t="s">
        <v>117</v>
      </c>
    </row>
    <row r="235" spans="1:60" outlineLevel="1" x14ac:dyDescent="0.2">
      <c r="A235" s="167">
        <v>72</v>
      </c>
      <c r="B235" s="168" t="s">
        <v>383</v>
      </c>
      <c r="C235" s="184" t="s">
        <v>384</v>
      </c>
      <c r="D235" s="169" t="s">
        <v>385</v>
      </c>
      <c r="E235" s="170">
        <v>25</v>
      </c>
      <c r="F235" s="171"/>
      <c r="G235" s="172">
        <f>ROUND(E235*F235,2)</f>
        <v>0</v>
      </c>
      <c r="H235" s="171"/>
      <c r="I235" s="172">
        <f>ROUND(E235*H235,2)</f>
        <v>0</v>
      </c>
      <c r="J235" s="171"/>
      <c r="K235" s="172">
        <f>ROUND(E235*J235,2)</f>
        <v>0</v>
      </c>
      <c r="L235" s="172">
        <v>15</v>
      </c>
      <c r="M235" s="172">
        <f>G235*(1+L235/100)</f>
        <v>0</v>
      </c>
      <c r="N235" s="172">
        <v>0</v>
      </c>
      <c r="O235" s="172">
        <f>ROUND(E235*N235,2)</f>
        <v>0</v>
      </c>
      <c r="P235" s="172">
        <v>0</v>
      </c>
      <c r="Q235" s="172">
        <f>ROUND(E235*P235,2)</f>
        <v>0</v>
      </c>
      <c r="R235" s="172" t="s">
        <v>386</v>
      </c>
      <c r="S235" s="172" t="s">
        <v>139</v>
      </c>
      <c r="T235" s="173" t="s">
        <v>139</v>
      </c>
      <c r="U235" s="157">
        <v>0.42599999999999999</v>
      </c>
      <c r="V235" s="157">
        <f>ROUND(E235*U235,2)</f>
        <v>10.65</v>
      </c>
      <c r="W235" s="157"/>
      <c r="X235" s="157" t="s">
        <v>123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351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5" t="s">
        <v>387</v>
      </c>
      <c r="D236" s="158"/>
      <c r="E236" s="159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126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5" t="s">
        <v>388</v>
      </c>
      <c r="D237" s="158"/>
      <c r="E237" s="159">
        <v>25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126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67">
        <v>73</v>
      </c>
      <c r="B238" s="168" t="s">
        <v>389</v>
      </c>
      <c r="C238" s="184" t="s">
        <v>390</v>
      </c>
      <c r="D238" s="169" t="s">
        <v>385</v>
      </c>
      <c r="E238" s="170">
        <v>35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15</v>
      </c>
      <c r="M238" s="172">
        <f>G238*(1+L238/100)</f>
        <v>0</v>
      </c>
      <c r="N238" s="172">
        <v>0</v>
      </c>
      <c r="O238" s="172">
        <f>ROUND(E238*N238,2)</f>
        <v>0</v>
      </c>
      <c r="P238" s="172">
        <v>0</v>
      </c>
      <c r="Q238" s="172">
        <f>ROUND(E238*P238,2)</f>
        <v>0</v>
      </c>
      <c r="R238" s="172" t="s">
        <v>386</v>
      </c>
      <c r="S238" s="172" t="s">
        <v>139</v>
      </c>
      <c r="T238" s="173" t="s">
        <v>139</v>
      </c>
      <c r="U238" s="157">
        <v>0.30399999999999999</v>
      </c>
      <c r="V238" s="157">
        <f>ROUND(E238*U238,2)</f>
        <v>10.64</v>
      </c>
      <c r="W238" s="157"/>
      <c r="X238" s="157" t="s">
        <v>123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351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5" t="s">
        <v>391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126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5" t="s">
        <v>392</v>
      </c>
      <c r="D240" s="158"/>
      <c r="E240" s="159">
        <v>35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126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67">
        <v>74</v>
      </c>
      <c r="B241" s="168" t="s">
        <v>393</v>
      </c>
      <c r="C241" s="184" t="s">
        <v>394</v>
      </c>
      <c r="D241" s="169" t="s">
        <v>385</v>
      </c>
      <c r="E241" s="170">
        <v>45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15</v>
      </c>
      <c r="M241" s="172">
        <f>G241*(1+L241/100)</f>
        <v>0</v>
      </c>
      <c r="N241" s="172">
        <v>0</v>
      </c>
      <c r="O241" s="172">
        <f>ROUND(E241*N241,2)</f>
        <v>0</v>
      </c>
      <c r="P241" s="172">
        <v>0</v>
      </c>
      <c r="Q241" s="172">
        <f>ROUND(E241*P241,2)</f>
        <v>0</v>
      </c>
      <c r="R241" s="172" t="s">
        <v>386</v>
      </c>
      <c r="S241" s="172" t="s">
        <v>139</v>
      </c>
      <c r="T241" s="173" t="s">
        <v>139</v>
      </c>
      <c r="U241" s="157">
        <v>0.221</v>
      </c>
      <c r="V241" s="157">
        <f>ROUND(E241*U241,2)</f>
        <v>9.9499999999999993</v>
      </c>
      <c r="W241" s="157"/>
      <c r="X241" s="157" t="s">
        <v>123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351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5" t="s">
        <v>395</v>
      </c>
      <c r="D242" s="158"/>
      <c r="E242" s="159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126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5" t="s">
        <v>396</v>
      </c>
      <c r="D243" s="158"/>
      <c r="E243" s="159">
        <v>45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126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67">
        <v>75</v>
      </c>
      <c r="B244" s="168" t="s">
        <v>397</v>
      </c>
      <c r="C244" s="184" t="s">
        <v>398</v>
      </c>
      <c r="D244" s="169" t="s">
        <v>151</v>
      </c>
      <c r="E244" s="170">
        <v>0.47360000000000002</v>
      </c>
      <c r="F244" s="171"/>
      <c r="G244" s="172">
        <f>ROUND(E244*F244,2)</f>
        <v>0</v>
      </c>
      <c r="H244" s="171"/>
      <c r="I244" s="172">
        <f>ROUND(E244*H244,2)</f>
        <v>0</v>
      </c>
      <c r="J244" s="171"/>
      <c r="K244" s="172">
        <f>ROUND(E244*J244,2)</f>
        <v>0</v>
      </c>
      <c r="L244" s="172">
        <v>15</v>
      </c>
      <c r="M244" s="172">
        <f>G244*(1+L244/100)</f>
        <v>0</v>
      </c>
      <c r="N244" s="172">
        <v>0</v>
      </c>
      <c r="O244" s="172">
        <f>ROUND(E244*N244,2)</f>
        <v>0</v>
      </c>
      <c r="P244" s="172">
        <v>0</v>
      </c>
      <c r="Q244" s="172">
        <f>ROUND(E244*P244,2)</f>
        <v>0</v>
      </c>
      <c r="R244" s="172"/>
      <c r="S244" s="172" t="s">
        <v>121</v>
      </c>
      <c r="T244" s="173" t="s">
        <v>122</v>
      </c>
      <c r="U244" s="157">
        <v>0</v>
      </c>
      <c r="V244" s="157">
        <f>ROUND(E244*U244,2)</f>
        <v>0</v>
      </c>
      <c r="W244" s="157"/>
      <c r="X244" s="157" t="s">
        <v>131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132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5" t="s">
        <v>399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126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5" t="s">
        <v>400</v>
      </c>
      <c r="D246" s="158"/>
      <c r="E246" s="159">
        <v>0.47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126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67">
        <v>76</v>
      </c>
      <c r="B247" s="168" t="s">
        <v>401</v>
      </c>
      <c r="C247" s="184" t="s">
        <v>402</v>
      </c>
      <c r="D247" s="169" t="s">
        <v>151</v>
      </c>
      <c r="E247" s="170">
        <v>0.74419999999999997</v>
      </c>
      <c r="F247" s="171"/>
      <c r="G247" s="172">
        <f>ROUND(E247*F247,2)</f>
        <v>0</v>
      </c>
      <c r="H247" s="171"/>
      <c r="I247" s="172">
        <f>ROUND(E247*H247,2)</f>
        <v>0</v>
      </c>
      <c r="J247" s="171"/>
      <c r="K247" s="172">
        <f>ROUND(E247*J247,2)</f>
        <v>0</v>
      </c>
      <c r="L247" s="172">
        <v>15</v>
      </c>
      <c r="M247" s="172">
        <f>G247*(1+L247/100)</f>
        <v>0</v>
      </c>
      <c r="N247" s="172">
        <v>0</v>
      </c>
      <c r="O247" s="172">
        <f>ROUND(E247*N247,2)</f>
        <v>0</v>
      </c>
      <c r="P247" s="172">
        <v>0</v>
      </c>
      <c r="Q247" s="172">
        <f>ROUND(E247*P247,2)</f>
        <v>0</v>
      </c>
      <c r="R247" s="172"/>
      <c r="S247" s="172" t="s">
        <v>121</v>
      </c>
      <c r="T247" s="173" t="s">
        <v>122</v>
      </c>
      <c r="U247" s="157">
        <v>0</v>
      </c>
      <c r="V247" s="157">
        <f>ROUND(E247*U247,2)</f>
        <v>0</v>
      </c>
      <c r="W247" s="157"/>
      <c r="X247" s="157" t="s">
        <v>131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132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5" t="s">
        <v>403</v>
      </c>
      <c r="D248" s="158"/>
      <c r="E248" s="159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126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5" t="s">
        <v>404</v>
      </c>
      <c r="D249" s="158"/>
      <c r="E249" s="159">
        <v>0.74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126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67">
        <v>77</v>
      </c>
      <c r="B250" s="168" t="s">
        <v>405</v>
      </c>
      <c r="C250" s="184" t="s">
        <v>406</v>
      </c>
      <c r="D250" s="169" t="s">
        <v>151</v>
      </c>
      <c r="E250" s="170">
        <v>1.3021499999999999</v>
      </c>
      <c r="F250" s="171"/>
      <c r="G250" s="172">
        <f>ROUND(E250*F250,2)</f>
        <v>0</v>
      </c>
      <c r="H250" s="171"/>
      <c r="I250" s="172">
        <f>ROUND(E250*H250,2)</f>
        <v>0</v>
      </c>
      <c r="J250" s="171"/>
      <c r="K250" s="172">
        <f>ROUND(E250*J250,2)</f>
        <v>0</v>
      </c>
      <c r="L250" s="172">
        <v>15</v>
      </c>
      <c r="M250" s="172">
        <f>G250*(1+L250/100)</f>
        <v>0</v>
      </c>
      <c r="N250" s="172">
        <v>0</v>
      </c>
      <c r="O250" s="172">
        <f>ROUND(E250*N250,2)</f>
        <v>0</v>
      </c>
      <c r="P250" s="172">
        <v>0</v>
      </c>
      <c r="Q250" s="172">
        <f>ROUND(E250*P250,2)</f>
        <v>0</v>
      </c>
      <c r="R250" s="172"/>
      <c r="S250" s="172" t="s">
        <v>121</v>
      </c>
      <c r="T250" s="173" t="s">
        <v>122</v>
      </c>
      <c r="U250" s="157">
        <v>0</v>
      </c>
      <c r="V250" s="157">
        <f>ROUND(E250*U250,2)</f>
        <v>0</v>
      </c>
      <c r="W250" s="157"/>
      <c r="X250" s="157" t="s">
        <v>131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132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5" t="s">
        <v>407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126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5" t="s">
        <v>408</v>
      </c>
      <c r="D252" s="158"/>
      <c r="E252" s="159">
        <v>1.3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126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67">
        <v>78</v>
      </c>
      <c r="B253" s="168" t="s">
        <v>409</v>
      </c>
      <c r="C253" s="184" t="s">
        <v>410</v>
      </c>
      <c r="D253" s="169" t="s">
        <v>151</v>
      </c>
      <c r="E253" s="170">
        <v>0.12959999999999999</v>
      </c>
      <c r="F253" s="171"/>
      <c r="G253" s="172">
        <f>ROUND(E253*F253,2)</f>
        <v>0</v>
      </c>
      <c r="H253" s="171"/>
      <c r="I253" s="172">
        <f>ROUND(E253*H253,2)</f>
        <v>0</v>
      </c>
      <c r="J253" s="171"/>
      <c r="K253" s="172">
        <f>ROUND(E253*J253,2)</f>
        <v>0</v>
      </c>
      <c r="L253" s="172">
        <v>15</v>
      </c>
      <c r="M253" s="172">
        <f>G253*(1+L253/100)</f>
        <v>0</v>
      </c>
      <c r="N253" s="172">
        <v>0</v>
      </c>
      <c r="O253" s="172">
        <f>ROUND(E253*N253,2)</f>
        <v>0</v>
      </c>
      <c r="P253" s="172">
        <v>0</v>
      </c>
      <c r="Q253" s="172">
        <f>ROUND(E253*P253,2)</f>
        <v>0</v>
      </c>
      <c r="R253" s="172"/>
      <c r="S253" s="172" t="s">
        <v>121</v>
      </c>
      <c r="T253" s="173" t="s">
        <v>122</v>
      </c>
      <c r="U253" s="157">
        <v>0</v>
      </c>
      <c r="V253" s="157">
        <f>ROUND(E253*U253,2)</f>
        <v>0</v>
      </c>
      <c r="W253" s="157"/>
      <c r="X253" s="157" t="s">
        <v>131</v>
      </c>
      <c r="Y253" s="148"/>
      <c r="Z253" s="148"/>
      <c r="AA253" s="148"/>
      <c r="AB253" s="148"/>
      <c r="AC253" s="148"/>
      <c r="AD253" s="148"/>
      <c r="AE253" s="148"/>
      <c r="AF253" s="148"/>
      <c r="AG253" s="148" t="s">
        <v>132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5" t="s">
        <v>411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126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5" t="s">
        <v>412</v>
      </c>
      <c r="D255" s="158"/>
      <c r="E255" s="159">
        <v>0.13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126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ht="22.5" outlineLevel="1" x14ac:dyDescent="0.2">
      <c r="A256" s="167">
        <v>79</v>
      </c>
      <c r="B256" s="168" t="s">
        <v>413</v>
      </c>
      <c r="C256" s="184" t="s">
        <v>414</v>
      </c>
      <c r="D256" s="169" t="s">
        <v>146</v>
      </c>
      <c r="E256" s="170">
        <v>18.59</v>
      </c>
      <c r="F256" s="171"/>
      <c r="G256" s="172">
        <f>ROUND(E256*F256,2)</f>
        <v>0</v>
      </c>
      <c r="H256" s="171"/>
      <c r="I256" s="172">
        <f>ROUND(E256*H256,2)</f>
        <v>0</v>
      </c>
      <c r="J256" s="171"/>
      <c r="K256" s="172">
        <f>ROUND(E256*J256,2)</f>
        <v>0</v>
      </c>
      <c r="L256" s="172">
        <v>15</v>
      </c>
      <c r="M256" s="172">
        <f>G256*(1+L256/100)</f>
        <v>0</v>
      </c>
      <c r="N256" s="172">
        <v>0</v>
      </c>
      <c r="O256" s="172">
        <f>ROUND(E256*N256,2)</f>
        <v>0</v>
      </c>
      <c r="P256" s="172">
        <v>0</v>
      </c>
      <c r="Q256" s="172">
        <f>ROUND(E256*P256,2)</f>
        <v>0</v>
      </c>
      <c r="R256" s="172"/>
      <c r="S256" s="172" t="s">
        <v>121</v>
      </c>
      <c r="T256" s="173" t="s">
        <v>122</v>
      </c>
      <c r="U256" s="157">
        <v>0</v>
      </c>
      <c r="V256" s="157">
        <f>ROUND(E256*U256,2)</f>
        <v>0</v>
      </c>
      <c r="W256" s="157"/>
      <c r="X256" s="157" t="s">
        <v>131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132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5" t="s">
        <v>415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126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5" t="s">
        <v>416</v>
      </c>
      <c r="D258" s="158"/>
      <c r="E258" s="159">
        <v>18.59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126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ht="22.5" outlineLevel="1" x14ac:dyDescent="0.2">
      <c r="A259" s="167">
        <v>80</v>
      </c>
      <c r="B259" s="168" t="s">
        <v>417</v>
      </c>
      <c r="C259" s="184" t="s">
        <v>418</v>
      </c>
      <c r="D259" s="169" t="s">
        <v>151</v>
      </c>
      <c r="E259" s="170">
        <v>7.1150000000000002</v>
      </c>
      <c r="F259" s="171"/>
      <c r="G259" s="172">
        <f>ROUND(E259*F259,2)</f>
        <v>0</v>
      </c>
      <c r="H259" s="171"/>
      <c r="I259" s="172">
        <f>ROUND(E259*H259,2)</f>
        <v>0</v>
      </c>
      <c r="J259" s="171"/>
      <c r="K259" s="172">
        <f>ROUND(E259*J259,2)</f>
        <v>0</v>
      </c>
      <c r="L259" s="172">
        <v>15</v>
      </c>
      <c r="M259" s="172">
        <f>G259*(1+L259/100)</f>
        <v>0</v>
      </c>
      <c r="N259" s="172">
        <v>0</v>
      </c>
      <c r="O259" s="172">
        <f>ROUND(E259*N259,2)</f>
        <v>0</v>
      </c>
      <c r="P259" s="172">
        <v>0</v>
      </c>
      <c r="Q259" s="172">
        <f>ROUND(E259*P259,2)</f>
        <v>0</v>
      </c>
      <c r="R259" s="172"/>
      <c r="S259" s="172" t="s">
        <v>121</v>
      </c>
      <c r="T259" s="173" t="s">
        <v>122</v>
      </c>
      <c r="U259" s="157">
        <v>0</v>
      </c>
      <c r="V259" s="157">
        <f>ROUND(E259*U259,2)</f>
        <v>0</v>
      </c>
      <c r="W259" s="157"/>
      <c r="X259" s="157" t="s">
        <v>131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132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5" t="s">
        <v>419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126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5" t="s">
        <v>420</v>
      </c>
      <c r="D261" s="158"/>
      <c r="E261" s="159">
        <v>7.12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126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ht="22.5" outlineLevel="1" x14ac:dyDescent="0.2">
      <c r="A262" s="167">
        <v>81</v>
      </c>
      <c r="B262" s="168" t="s">
        <v>421</v>
      </c>
      <c r="C262" s="184" t="s">
        <v>422</v>
      </c>
      <c r="D262" s="169" t="s">
        <v>146</v>
      </c>
      <c r="E262" s="170">
        <v>18.7</v>
      </c>
      <c r="F262" s="171"/>
      <c r="G262" s="172">
        <f>ROUND(E262*F262,2)</f>
        <v>0</v>
      </c>
      <c r="H262" s="171"/>
      <c r="I262" s="172">
        <f>ROUND(E262*H262,2)</f>
        <v>0</v>
      </c>
      <c r="J262" s="171"/>
      <c r="K262" s="172">
        <f>ROUND(E262*J262,2)</f>
        <v>0</v>
      </c>
      <c r="L262" s="172">
        <v>15</v>
      </c>
      <c r="M262" s="172">
        <f>G262*(1+L262/100)</f>
        <v>0</v>
      </c>
      <c r="N262" s="172">
        <v>0</v>
      </c>
      <c r="O262" s="172">
        <f>ROUND(E262*N262,2)</f>
        <v>0</v>
      </c>
      <c r="P262" s="172">
        <v>0</v>
      </c>
      <c r="Q262" s="172">
        <f>ROUND(E262*P262,2)</f>
        <v>0</v>
      </c>
      <c r="R262" s="172"/>
      <c r="S262" s="172" t="s">
        <v>121</v>
      </c>
      <c r="T262" s="173" t="s">
        <v>122</v>
      </c>
      <c r="U262" s="157">
        <v>0</v>
      </c>
      <c r="V262" s="157">
        <f>ROUND(E262*U262,2)</f>
        <v>0</v>
      </c>
      <c r="W262" s="157"/>
      <c r="X262" s="157" t="s">
        <v>131</v>
      </c>
      <c r="Y262" s="148"/>
      <c r="Z262" s="148"/>
      <c r="AA262" s="148"/>
      <c r="AB262" s="148"/>
      <c r="AC262" s="148"/>
      <c r="AD262" s="148"/>
      <c r="AE262" s="148"/>
      <c r="AF262" s="148"/>
      <c r="AG262" s="148" t="s">
        <v>132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5" t="s">
        <v>423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126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5" t="s">
        <v>148</v>
      </c>
      <c r="D264" s="158"/>
      <c r="E264" s="159">
        <v>18.7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126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ht="22.5" outlineLevel="1" x14ac:dyDescent="0.2">
      <c r="A265" s="167">
        <v>82</v>
      </c>
      <c r="B265" s="168" t="s">
        <v>424</v>
      </c>
      <c r="C265" s="184" t="s">
        <v>425</v>
      </c>
      <c r="D265" s="169" t="s">
        <v>146</v>
      </c>
      <c r="E265" s="170">
        <v>18.7</v>
      </c>
      <c r="F265" s="171"/>
      <c r="G265" s="172">
        <f>ROUND(E265*F265,2)</f>
        <v>0</v>
      </c>
      <c r="H265" s="171"/>
      <c r="I265" s="172">
        <f>ROUND(E265*H265,2)</f>
        <v>0</v>
      </c>
      <c r="J265" s="171"/>
      <c r="K265" s="172">
        <f>ROUND(E265*J265,2)</f>
        <v>0</v>
      </c>
      <c r="L265" s="172">
        <v>15</v>
      </c>
      <c r="M265" s="172">
        <f>G265*(1+L265/100)</f>
        <v>0</v>
      </c>
      <c r="N265" s="172">
        <v>0</v>
      </c>
      <c r="O265" s="172">
        <f>ROUND(E265*N265,2)</f>
        <v>0</v>
      </c>
      <c r="P265" s="172">
        <v>0</v>
      </c>
      <c r="Q265" s="172">
        <f>ROUND(E265*P265,2)</f>
        <v>0</v>
      </c>
      <c r="R265" s="172"/>
      <c r="S265" s="172" t="s">
        <v>121</v>
      </c>
      <c r="T265" s="173" t="s">
        <v>122</v>
      </c>
      <c r="U265" s="157">
        <v>0</v>
      </c>
      <c r="V265" s="157">
        <f>ROUND(E265*U265,2)</f>
        <v>0</v>
      </c>
      <c r="W265" s="157"/>
      <c r="X265" s="157" t="s">
        <v>131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132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5" t="s">
        <v>147</v>
      </c>
      <c r="D266" s="158"/>
      <c r="E266" s="159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126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5" t="s">
        <v>148</v>
      </c>
      <c r="D267" s="158"/>
      <c r="E267" s="159">
        <v>18.7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126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2.5" outlineLevel="1" x14ac:dyDescent="0.2">
      <c r="A268" s="167">
        <v>83</v>
      </c>
      <c r="B268" s="168" t="s">
        <v>426</v>
      </c>
      <c r="C268" s="184" t="s">
        <v>427</v>
      </c>
      <c r="D268" s="169" t="s">
        <v>151</v>
      </c>
      <c r="E268" s="170">
        <v>6.8639999999999999</v>
      </c>
      <c r="F268" s="171"/>
      <c r="G268" s="172">
        <f>ROUND(E268*F268,2)</f>
        <v>0</v>
      </c>
      <c r="H268" s="171"/>
      <c r="I268" s="172">
        <f>ROUND(E268*H268,2)</f>
        <v>0</v>
      </c>
      <c r="J268" s="171"/>
      <c r="K268" s="172">
        <f>ROUND(E268*J268,2)</f>
        <v>0</v>
      </c>
      <c r="L268" s="172">
        <v>15</v>
      </c>
      <c r="M268" s="172">
        <f>G268*(1+L268/100)</f>
        <v>0</v>
      </c>
      <c r="N268" s="172">
        <v>0</v>
      </c>
      <c r="O268" s="172">
        <f>ROUND(E268*N268,2)</f>
        <v>0</v>
      </c>
      <c r="P268" s="172">
        <v>0</v>
      </c>
      <c r="Q268" s="172">
        <f>ROUND(E268*P268,2)</f>
        <v>0</v>
      </c>
      <c r="R268" s="172"/>
      <c r="S268" s="172" t="s">
        <v>121</v>
      </c>
      <c r="T268" s="173" t="s">
        <v>122</v>
      </c>
      <c r="U268" s="157">
        <v>0</v>
      </c>
      <c r="V268" s="157">
        <f>ROUND(E268*U268,2)</f>
        <v>0</v>
      </c>
      <c r="W268" s="157"/>
      <c r="X268" s="157" t="s">
        <v>131</v>
      </c>
      <c r="Y268" s="148"/>
      <c r="Z268" s="148"/>
      <c r="AA268" s="148"/>
      <c r="AB268" s="148"/>
      <c r="AC268" s="148"/>
      <c r="AD268" s="148"/>
      <c r="AE268" s="148"/>
      <c r="AF268" s="148"/>
      <c r="AG268" s="148" t="s">
        <v>132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5" t="s">
        <v>428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126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5" t="s">
        <v>429</v>
      </c>
      <c r="D270" s="158"/>
      <c r="E270" s="159">
        <v>6.86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126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67">
        <v>84</v>
      </c>
      <c r="B271" s="168" t="s">
        <v>430</v>
      </c>
      <c r="C271" s="184" t="s">
        <v>431</v>
      </c>
      <c r="D271" s="169" t="s">
        <v>0</v>
      </c>
      <c r="E271" s="170">
        <v>1.8</v>
      </c>
      <c r="F271" s="171"/>
      <c r="G271" s="172">
        <f>ROUND(E271*F271,2)</f>
        <v>0</v>
      </c>
      <c r="H271" s="171"/>
      <c r="I271" s="172">
        <f>ROUND(E271*H271,2)</f>
        <v>0</v>
      </c>
      <c r="J271" s="171"/>
      <c r="K271" s="172">
        <f>ROUND(E271*J271,2)</f>
        <v>0</v>
      </c>
      <c r="L271" s="172">
        <v>15</v>
      </c>
      <c r="M271" s="172">
        <f>G271*(1+L271/100)</f>
        <v>0</v>
      </c>
      <c r="N271" s="172">
        <v>0</v>
      </c>
      <c r="O271" s="172">
        <f>ROUND(E271*N271,2)</f>
        <v>0</v>
      </c>
      <c r="P271" s="172">
        <v>0</v>
      </c>
      <c r="Q271" s="172">
        <f>ROUND(E271*P271,2)</f>
        <v>0</v>
      </c>
      <c r="R271" s="172" t="s">
        <v>386</v>
      </c>
      <c r="S271" s="172" t="s">
        <v>139</v>
      </c>
      <c r="T271" s="173" t="s">
        <v>139</v>
      </c>
      <c r="U271" s="157">
        <v>0</v>
      </c>
      <c r="V271" s="157">
        <f>ROUND(E271*U271,2)</f>
        <v>0</v>
      </c>
      <c r="W271" s="157"/>
      <c r="X271" s="157" t="s">
        <v>123</v>
      </c>
      <c r="Y271" s="148"/>
      <c r="Z271" s="148"/>
      <c r="AA271" s="148"/>
      <c r="AB271" s="148"/>
      <c r="AC271" s="148"/>
      <c r="AD271" s="148"/>
      <c r="AE271" s="148"/>
      <c r="AF271" s="148"/>
      <c r="AG271" s="148" t="s">
        <v>351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247" t="s">
        <v>355</v>
      </c>
      <c r="D272" s="248"/>
      <c r="E272" s="248"/>
      <c r="F272" s="248"/>
      <c r="G272" s="248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141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x14ac:dyDescent="0.2">
      <c r="A273" s="161" t="s">
        <v>116</v>
      </c>
      <c r="B273" s="162" t="s">
        <v>78</v>
      </c>
      <c r="C273" s="183" t="s">
        <v>79</v>
      </c>
      <c r="D273" s="163"/>
      <c r="E273" s="164"/>
      <c r="F273" s="165"/>
      <c r="G273" s="165">
        <f>SUMIF(AG274:AG288,"&lt;&gt;NOR",G274:G288)</f>
        <v>0</v>
      </c>
      <c r="H273" s="165"/>
      <c r="I273" s="165">
        <f>SUM(I274:I288)</f>
        <v>0</v>
      </c>
      <c r="J273" s="165"/>
      <c r="K273" s="165">
        <f>SUM(K274:K288)</f>
        <v>0</v>
      </c>
      <c r="L273" s="165"/>
      <c r="M273" s="165">
        <f>SUM(M274:M288)</f>
        <v>0</v>
      </c>
      <c r="N273" s="165"/>
      <c r="O273" s="165">
        <f>SUM(O274:O288)</f>
        <v>0</v>
      </c>
      <c r="P273" s="165"/>
      <c r="Q273" s="165">
        <f>SUM(Q274:Q288)</f>
        <v>0</v>
      </c>
      <c r="R273" s="165"/>
      <c r="S273" s="165"/>
      <c r="T273" s="166"/>
      <c r="U273" s="160"/>
      <c r="V273" s="160">
        <f>SUM(V274:V288)</f>
        <v>0.66</v>
      </c>
      <c r="W273" s="160"/>
      <c r="X273" s="160"/>
      <c r="AG273" t="s">
        <v>117</v>
      </c>
    </row>
    <row r="274" spans="1:60" outlineLevel="1" x14ac:dyDescent="0.2">
      <c r="A274" s="167">
        <v>85</v>
      </c>
      <c r="B274" s="168" t="s">
        <v>432</v>
      </c>
      <c r="C274" s="184" t="s">
        <v>433</v>
      </c>
      <c r="D274" s="169" t="s">
        <v>151</v>
      </c>
      <c r="E274" s="170">
        <v>0.5</v>
      </c>
      <c r="F274" s="171"/>
      <c r="G274" s="172">
        <f>ROUND(E274*F274,2)</f>
        <v>0</v>
      </c>
      <c r="H274" s="171"/>
      <c r="I274" s="172">
        <f>ROUND(E274*H274,2)</f>
        <v>0</v>
      </c>
      <c r="J274" s="171"/>
      <c r="K274" s="172">
        <f>ROUND(E274*J274,2)</f>
        <v>0</v>
      </c>
      <c r="L274" s="172">
        <v>15</v>
      </c>
      <c r="M274" s="172">
        <f>G274*(1+L274/100)</f>
        <v>0</v>
      </c>
      <c r="N274" s="172">
        <v>0</v>
      </c>
      <c r="O274" s="172">
        <f>ROUND(E274*N274,2)</f>
        <v>0</v>
      </c>
      <c r="P274" s="172">
        <v>0</v>
      </c>
      <c r="Q274" s="172">
        <f>ROUND(E274*P274,2)</f>
        <v>0</v>
      </c>
      <c r="R274" s="172" t="s">
        <v>434</v>
      </c>
      <c r="S274" s="172" t="s">
        <v>139</v>
      </c>
      <c r="T274" s="173" t="s">
        <v>139</v>
      </c>
      <c r="U274" s="157">
        <v>0.05</v>
      </c>
      <c r="V274" s="157">
        <f>ROUND(E274*U274,2)</f>
        <v>0.03</v>
      </c>
      <c r="W274" s="157"/>
      <c r="X274" s="157" t="s">
        <v>123</v>
      </c>
      <c r="Y274" s="148"/>
      <c r="Z274" s="148"/>
      <c r="AA274" s="148"/>
      <c r="AB274" s="148"/>
      <c r="AC274" s="148"/>
      <c r="AD274" s="148"/>
      <c r="AE274" s="148"/>
      <c r="AF274" s="148"/>
      <c r="AG274" s="148" t="s">
        <v>351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5" t="s">
        <v>435</v>
      </c>
      <c r="D275" s="158"/>
      <c r="E275" s="159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126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5" t="s">
        <v>436</v>
      </c>
      <c r="D276" s="158"/>
      <c r="E276" s="159">
        <v>0.5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126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ht="33.75" outlineLevel="1" x14ac:dyDescent="0.2">
      <c r="A277" s="167">
        <v>86</v>
      </c>
      <c r="B277" s="168" t="s">
        <v>437</v>
      </c>
      <c r="C277" s="184" t="s">
        <v>438</v>
      </c>
      <c r="D277" s="169" t="s">
        <v>151</v>
      </c>
      <c r="E277" s="170">
        <v>0.5</v>
      </c>
      <c r="F277" s="171"/>
      <c r="G277" s="172">
        <f>ROUND(E277*F277,2)</f>
        <v>0</v>
      </c>
      <c r="H277" s="171"/>
      <c r="I277" s="172">
        <f>ROUND(E277*H277,2)</f>
        <v>0</v>
      </c>
      <c r="J277" s="171"/>
      <c r="K277" s="172">
        <f>ROUND(E277*J277,2)</f>
        <v>0</v>
      </c>
      <c r="L277" s="172">
        <v>15</v>
      </c>
      <c r="M277" s="172">
        <f>G277*(1+L277/100)</f>
        <v>0</v>
      </c>
      <c r="N277" s="172">
        <v>0</v>
      </c>
      <c r="O277" s="172">
        <f>ROUND(E277*N277,2)</f>
        <v>0</v>
      </c>
      <c r="P277" s="172">
        <v>0</v>
      </c>
      <c r="Q277" s="172">
        <f>ROUND(E277*P277,2)</f>
        <v>0</v>
      </c>
      <c r="R277" s="172" t="s">
        <v>439</v>
      </c>
      <c r="S277" s="172" t="s">
        <v>139</v>
      </c>
      <c r="T277" s="173" t="s">
        <v>139</v>
      </c>
      <c r="U277" s="157">
        <v>1.266</v>
      </c>
      <c r="V277" s="157">
        <f>ROUND(E277*U277,2)</f>
        <v>0.63</v>
      </c>
      <c r="W277" s="157"/>
      <c r="X277" s="157" t="s">
        <v>123</v>
      </c>
      <c r="Y277" s="148"/>
      <c r="Z277" s="148"/>
      <c r="AA277" s="148"/>
      <c r="AB277" s="148"/>
      <c r="AC277" s="148"/>
      <c r="AD277" s="148"/>
      <c r="AE277" s="148"/>
      <c r="AF277" s="148"/>
      <c r="AG277" s="148" t="s">
        <v>351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247" t="s">
        <v>440</v>
      </c>
      <c r="D278" s="248"/>
      <c r="E278" s="248"/>
      <c r="F278" s="248"/>
      <c r="G278" s="248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141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5" t="s">
        <v>435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126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5" t="s">
        <v>436</v>
      </c>
      <c r="D280" s="158"/>
      <c r="E280" s="159">
        <v>0.5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126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67">
        <v>87</v>
      </c>
      <c r="B281" s="168" t="s">
        <v>441</v>
      </c>
      <c r="C281" s="184" t="s">
        <v>442</v>
      </c>
      <c r="D281" s="169" t="s">
        <v>151</v>
      </c>
      <c r="E281" s="170">
        <v>0.5</v>
      </c>
      <c r="F281" s="171"/>
      <c r="G281" s="172">
        <f>ROUND(E281*F281,2)</f>
        <v>0</v>
      </c>
      <c r="H281" s="171"/>
      <c r="I281" s="172">
        <f>ROUND(E281*H281,2)</f>
        <v>0</v>
      </c>
      <c r="J281" s="171"/>
      <c r="K281" s="172">
        <f>ROUND(E281*J281,2)</f>
        <v>0</v>
      </c>
      <c r="L281" s="172">
        <v>15</v>
      </c>
      <c r="M281" s="172">
        <f>G281*(1+L281/100)</f>
        <v>0</v>
      </c>
      <c r="N281" s="172">
        <v>0</v>
      </c>
      <c r="O281" s="172">
        <f>ROUND(E281*N281,2)</f>
        <v>0</v>
      </c>
      <c r="P281" s="172">
        <v>0</v>
      </c>
      <c r="Q281" s="172">
        <f>ROUND(E281*P281,2)</f>
        <v>0</v>
      </c>
      <c r="R281" s="172" t="s">
        <v>434</v>
      </c>
      <c r="S281" s="172" t="s">
        <v>139</v>
      </c>
      <c r="T281" s="173" t="s">
        <v>139</v>
      </c>
      <c r="U281" s="157">
        <v>0</v>
      </c>
      <c r="V281" s="157">
        <f>ROUND(E281*U281,2)</f>
        <v>0</v>
      </c>
      <c r="W281" s="157"/>
      <c r="X281" s="157" t="s">
        <v>123</v>
      </c>
      <c r="Y281" s="148"/>
      <c r="Z281" s="148"/>
      <c r="AA281" s="148"/>
      <c r="AB281" s="148"/>
      <c r="AC281" s="148"/>
      <c r="AD281" s="148"/>
      <c r="AE281" s="148"/>
      <c r="AF281" s="148"/>
      <c r="AG281" s="148" t="s">
        <v>351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5" t="s">
        <v>435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126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5" t="s">
        <v>436</v>
      </c>
      <c r="D283" s="158"/>
      <c r="E283" s="159">
        <v>0.5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126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67">
        <v>88</v>
      </c>
      <c r="B284" s="168" t="s">
        <v>443</v>
      </c>
      <c r="C284" s="184" t="s">
        <v>444</v>
      </c>
      <c r="D284" s="169" t="s">
        <v>151</v>
      </c>
      <c r="E284" s="170">
        <v>0.55000000000000004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15</v>
      </c>
      <c r="M284" s="172">
        <f>G284*(1+L284/100)</f>
        <v>0</v>
      </c>
      <c r="N284" s="172">
        <v>0</v>
      </c>
      <c r="O284" s="172">
        <f>ROUND(E284*N284,2)</f>
        <v>0</v>
      </c>
      <c r="P284" s="172">
        <v>0</v>
      </c>
      <c r="Q284" s="172">
        <f>ROUND(E284*P284,2)</f>
        <v>0</v>
      </c>
      <c r="R284" s="172"/>
      <c r="S284" s="172" t="s">
        <v>121</v>
      </c>
      <c r="T284" s="173" t="s">
        <v>122</v>
      </c>
      <c r="U284" s="157">
        <v>0</v>
      </c>
      <c r="V284" s="157">
        <f>ROUND(E284*U284,2)</f>
        <v>0</v>
      </c>
      <c r="W284" s="157"/>
      <c r="X284" s="157" t="s">
        <v>131</v>
      </c>
      <c r="Y284" s="148"/>
      <c r="Z284" s="148"/>
      <c r="AA284" s="148"/>
      <c r="AB284" s="148"/>
      <c r="AC284" s="148"/>
      <c r="AD284" s="148"/>
      <c r="AE284" s="148"/>
      <c r="AF284" s="148"/>
      <c r="AG284" s="148" t="s">
        <v>132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5" t="s">
        <v>445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126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5" t="s">
        <v>446</v>
      </c>
      <c r="D286" s="158"/>
      <c r="E286" s="159">
        <v>0.55000000000000004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126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67">
        <v>89</v>
      </c>
      <c r="B287" s="168" t="s">
        <v>447</v>
      </c>
      <c r="C287" s="184" t="s">
        <v>448</v>
      </c>
      <c r="D287" s="169" t="s">
        <v>0</v>
      </c>
      <c r="E287" s="170">
        <v>4.25</v>
      </c>
      <c r="F287" s="171"/>
      <c r="G287" s="172">
        <f>ROUND(E287*F287,2)</f>
        <v>0</v>
      </c>
      <c r="H287" s="171"/>
      <c r="I287" s="172">
        <f>ROUND(E287*H287,2)</f>
        <v>0</v>
      </c>
      <c r="J287" s="171"/>
      <c r="K287" s="172">
        <f>ROUND(E287*J287,2)</f>
        <v>0</v>
      </c>
      <c r="L287" s="172">
        <v>15</v>
      </c>
      <c r="M287" s="172">
        <f>G287*(1+L287/100)</f>
        <v>0</v>
      </c>
      <c r="N287" s="172">
        <v>0</v>
      </c>
      <c r="O287" s="172">
        <f>ROUND(E287*N287,2)</f>
        <v>0</v>
      </c>
      <c r="P287" s="172">
        <v>0</v>
      </c>
      <c r="Q287" s="172">
        <f>ROUND(E287*P287,2)</f>
        <v>0</v>
      </c>
      <c r="R287" s="172" t="s">
        <v>439</v>
      </c>
      <c r="S287" s="172" t="s">
        <v>139</v>
      </c>
      <c r="T287" s="173" t="s">
        <v>139</v>
      </c>
      <c r="U287" s="157">
        <v>0</v>
      </c>
      <c r="V287" s="157">
        <f>ROUND(E287*U287,2)</f>
        <v>0</v>
      </c>
      <c r="W287" s="157"/>
      <c r="X287" s="157" t="s">
        <v>123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351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247" t="s">
        <v>355</v>
      </c>
      <c r="D288" s="248"/>
      <c r="E288" s="248"/>
      <c r="F288" s="248"/>
      <c r="G288" s="248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141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x14ac:dyDescent="0.2">
      <c r="A289" s="161" t="s">
        <v>116</v>
      </c>
      <c r="B289" s="162" t="s">
        <v>80</v>
      </c>
      <c r="C289" s="183" t="s">
        <v>81</v>
      </c>
      <c r="D289" s="163"/>
      <c r="E289" s="164"/>
      <c r="F289" s="165"/>
      <c r="G289" s="165">
        <f>SUMIF(AG290:AG297,"&lt;&gt;NOR",G290:G297)</f>
        <v>0</v>
      </c>
      <c r="H289" s="165"/>
      <c r="I289" s="165">
        <f>SUM(I290:I297)</f>
        <v>0</v>
      </c>
      <c r="J289" s="165"/>
      <c r="K289" s="165">
        <f>SUM(K290:K297)</f>
        <v>0</v>
      </c>
      <c r="L289" s="165"/>
      <c r="M289" s="165">
        <f>SUM(M290:M297)</f>
        <v>0</v>
      </c>
      <c r="N289" s="165"/>
      <c r="O289" s="165">
        <f>SUM(O290:O297)</f>
        <v>0</v>
      </c>
      <c r="P289" s="165"/>
      <c r="Q289" s="165">
        <f>SUM(Q290:Q297)</f>
        <v>0</v>
      </c>
      <c r="R289" s="165"/>
      <c r="S289" s="165"/>
      <c r="T289" s="166"/>
      <c r="U289" s="160"/>
      <c r="V289" s="160">
        <f>SUM(V290:V297)</f>
        <v>0</v>
      </c>
      <c r="W289" s="160"/>
      <c r="X289" s="160"/>
      <c r="AG289" t="s">
        <v>117</v>
      </c>
    </row>
    <row r="290" spans="1:60" outlineLevel="1" x14ac:dyDescent="0.2">
      <c r="A290" s="167">
        <v>90</v>
      </c>
      <c r="B290" s="168" t="s">
        <v>449</v>
      </c>
      <c r="C290" s="184" t="s">
        <v>450</v>
      </c>
      <c r="D290" s="169" t="s">
        <v>151</v>
      </c>
      <c r="E290" s="170">
        <v>1.8</v>
      </c>
      <c r="F290" s="171"/>
      <c r="G290" s="172">
        <f>ROUND(E290*F290,2)</f>
        <v>0</v>
      </c>
      <c r="H290" s="171"/>
      <c r="I290" s="172">
        <f>ROUND(E290*H290,2)</f>
        <v>0</v>
      </c>
      <c r="J290" s="171"/>
      <c r="K290" s="172">
        <f>ROUND(E290*J290,2)</f>
        <v>0</v>
      </c>
      <c r="L290" s="172">
        <v>15</v>
      </c>
      <c r="M290" s="172">
        <f>G290*(1+L290/100)</f>
        <v>0</v>
      </c>
      <c r="N290" s="172">
        <v>0</v>
      </c>
      <c r="O290" s="172">
        <f>ROUND(E290*N290,2)</f>
        <v>0</v>
      </c>
      <c r="P290" s="172">
        <v>0</v>
      </c>
      <c r="Q290" s="172">
        <f>ROUND(E290*P290,2)</f>
        <v>0</v>
      </c>
      <c r="R290" s="172"/>
      <c r="S290" s="172" t="s">
        <v>121</v>
      </c>
      <c r="T290" s="173" t="s">
        <v>122</v>
      </c>
      <c r="U290" s="157">
        <v>0</v>
      </c>
      <c r="V290" s="157">
        <f>ROUND(E290*U290,2)</f>
        <v>0</v>
      </c>
      <c r="W290" s="157"/>
      <c r="X290" s="157" t="s">
        <v>131</v>
      </c>
      <c r="Y290" s="148"/>
      <c r="Z290" s="148"/>
      <c r="AA290" s="148"/>
      <c r="AB290" s="148"/>
      <c r="AC290" s="148"/>
      <c r="AD290" s="148"/>
      <c r="AE290" s="148"/>
      <c r="AF290" s="148"/>
      <c r="AG290" s="148" t="s">
        <v>132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5" t="s">
        <v>451</v>
      </c>
      <c r="D291" s="158"/>
      <c r="E291" s="159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126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5" t="s">
        <v>452</v>
      </c>
      <c r="D292" s="158"/>
      <c r="E292" s="159">
        <v>1.8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126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67">
        <v>91</v>
      </c>
      <c r="B293" s="168" t="s">
        <v>453</v>
      </c>
      <c r="C293" s="184" t="s">
        <v>454</v>
      </c>
      <c r="D293" s="169" t="s">
        <v>151</v>
      </c>
      <c r="E293" s="170">
        <v>3.9</v>
      </c>
      <c r="F293" s="171"/>
      <c r="G293" s="172">
        <f>ROUND(E293*F293,2)</f>
        <v>0</v>
      </c>
      <c r="H293" s="171"/>
      <c r="I293" s="172">
        <f>ROUND(E293*H293,2)</f>
        <v>0</v>
      </c>
      <c r="J293" s="171"/>
      <c r="K293" s="172">
        <f>ROUND(E293*J293,2)</f>
        <v>0</v>
      </c>
      <c r="L293" s="172">
        <v>15</v>
      </c>
      <c r="M293" s="172">
        <f>G293*(1+L293/100)</f>
        <v>0</v>
      </c>
      <c r="N293" s="172">
        <v>0</v>
      </c>
      <c r="O293" s="172">
        <f>ROUND(E293*N293,2)</f>
        <v>0</v>
      </c>
      <c r="P293" s="172">
        <v>0</v>
      </c>
      <c r="Q293" s="172">
        <f>ROUND(E293*P293,2)</f>
        <v>0</v>
      </c>
      <c r="R293" s="172"/>
      <c r="S293" s="172" t="s">
        <v>121</v>
      </c>
      <c r="T293" s="173" t="s">
        <v>122</v>
      </c>
      <c r="U293" s="157">
        <v>0</v>
      </c>
      <c r="V293" s="157">
        <f>ROUND(E293*U293,2)</f>
        <v>0</v>
      </c>
      <c r="W293" s="157"/>
      <c r="X293" s="157" t="s">
        <v>131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132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5" t="s">
        <v>455</v>
      </c>
      <c r="D294" s="158"/>
      <c r="E294" s="159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126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5" t="s">
        <v>456</v>
      </c>
      <c r="D295" s="158"/>
      <c r="E295" s="159">
        <v>3.9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126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67">
        <v>92</v>
      </c>
      <c r="B296" s="168" t="s">
        <v>457</v>
      </c>
      <c r="C296" s="184" t="s">
        <v>458</v>
      </c>
      <c r="D296" s="169" t="s">
        <v>0</v>
      </c>
      <c r="E296" s="170">
        <v>3.6</v>
      </c>
      <c r="F296" s="171"/>
      <c r="G296" s="172">
        <f>ROUND(E296*F296,2)</f>
        <v>0</v>
      </c>
      <c r="H296" s="171"/>
      <c r="I296" s="172">
        <f>ROUND(E296*H296,2)</f>
        <v>0</v>
      </c>
      <c r="J296" s="171"/>
      <c r="K296" s="172">
        <f>ROUND(E296*J296,2)</f>
        <v>0</v>
      </c>
      <c r="L296" s="172">
        <v>15</v>
      </c>
      <c r="M296" s="172">
        <f>G296*(1+L296/100)</f>
        <v>0</v>
      </c>
      <c r="N296" s="172">
        <v>0</v>
      </c>
      <c r="O296" s="172">
        <f>ROUND(E296*N296,2)</f>
        <v>0</v>
      </c>
      <c r="P296" s="172">
        <v>0</v>
      </c>
      <c r="Q296" s="172">
        <f>ROUND(E296*P296,2)</f>
        <v>0</v>
      </c>
      <c r="R296" s="172" t="s">
        <v>459</v>
      </c>
      <c r="S296" s="172" t="s">
        <v>139</v>
      </c>
      <c r="T296" s="173" t="s">
        <v>139</v>
      </c>
      <c r="U296" s="157">
        <v>0</v>
      </c>
      <c r="V296" s="157">
        <f>ROUND(E296*U296,2)</f>
        <v>0</v>
      </c>
      <c r="W296" s="157"/>
      <c r="X296" s="157" t="s">
        <v>123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351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47" t="s">
        <v>355</v>
      </c>
      <c r="D297" s="248"/>
      <c r="E297" s="248"/>
      <c r="F297" s="248"/>
      <c r="G297" s="248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141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x14ac:dyDescent="0.2">
      <c r="A298" s="161" t="s">
        <v>116</v>
      </c>
      <c r="B298" s="162" t="s">
        <v>82</v>
      </c>
      <c r="C298" s="183" t="s">
        <v>83</v>
      </c>
      <c r="D298" s="163"/>
      <c r="E298" s="164"/>
      <c r="F298" s="165"/>
      <c r="G298" s="165">
        <f>SUMIF(AG299:AG301,"&lt;&gt;NOR",G299:G301)</f>
        <v>0</v>
      </c>
      <c r="H298" s="165"/>
      <c r="I298" s="165">
        <f>SUM(I299:I301)</f>
        <v>0</v>
      </c>
      <c r="J298" s="165"/>
      <c r="K298" s="165">
        <f>SUM(K299:K301)</f>
        <v>0</v>
      </c>
      <c r="L298" s="165"/>
      <c r="M298" s="165">
        <f>SUM(M299:M301)</f>
        <v>0</v>
      </c>
      <c r="N298" s="165"/>
      <c r="O298" s="165">
        <f>SUM(O299:O301)</f>
        <v>0</v>
      </c>
      <c r="P298" s="165"/>
      <c r="Q298" s="165">
        <f>SUM(Q299:Q301)</f>
        <v>0</v>
      </c>
      <c r="R298" s="165"/>
      <c r="S298" s="165"/>
      <c r="T298" s="166"/>
      <c r="U298" s="160"/>
      <c r="V298" s="160">
        <f>SUM(V299:V301)</f>
        <v>6.45</v>
      </c>
      <c r="W298" s="160"/>
      <c r="X298" s="160"/>
      <c r="AG298" t="s">
        <v>117</v>
      </c>
    </row>
    <row r="299" spans="1:60" outlineLevel="1" x14ac:dyDescent="0.2">
      <c r="A299" s="167">
        <v>93</v>
      </c>
      <c r="B299" s="168" t="s">
        <v>460</v>
      </c>
      <c r="C299" s="184" t="s">
        <v>461</v>
      </c>
      <c r="D299" s="169" t="s">
        <v>151</v>
      </c>
      <c r="E299" s="170">
        <v>16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15</v>
      </c>
      <c r="M299" s="172">
        <f>G299*(1+L299/100)</f>
        <v>0</v>
      </c>
      <c r="N299" s="172">
        <v>0</v>
      </c>
      <c r="O299" s="172">
        <f>ROUND(E299*N299,2)</f>
        <v>0</v>
      </c>
      <c r="P299" s="172">
        <v>0</v>
      </c>
      <c r="Q299" s="172">
        <f>ROUND(E299*P299,2)</f>
        <v>0</v>
      </c>
      <c r="R299" s="172" t="s">
        <v>462</v>
      </c>
      <c r="S299" s="172" t="s">
        <v>139</v>
      </c>
      <c r="T299" s="173" t="s">
        <v>139</v>
      </c>
      <c r="U299" s="157">
        <v>0.40300000000000002</v>
      </c>
      <c r="V299" s="157">
        <f>ROUND(E299*U299,2)</f>
        <v>6.45</v>
      </c>
      <c r="W299" s="157"/>
      <c r="X299" s="157" t="s">
        <v>123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351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5" t="s">
        <v>463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126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5" t="s">
        <v>464</v>
      </c>
      <c r="D301" s="158"/>
      <c r="E301" s="159">
        <v>16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126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x14ac:dyDescent="0.2">
      <c r="A302" s="161" t="s">
        <v>116</v>
      </c>
      <c r="B302" s="162" t="s">
        <v>84</v>
      </c>
      <c r="C302" s="183" t="s">
        <v>85</v>
      </c>
      <c r="D302" s="163"/>
      <c r="E302" s="164"/>
      <c r="F302" s="165"/>
      <c r="G302" s="165">
        <f>SUMIF(AG303:AG308,"&lt;&gt;NOR",G303:G308)</f>
        <v>0</v>
      </c>
      <c r="H302" s="165"/>
      <c r="I302" s="165">
        <f>SUM(I303:I308)</f>
        <v>0</v>
      </c>
      <c r="J302" s="165"/>
      <c r="K302" s="165">
        <f>SUM(K303:K308)</f>
        <v>0</v>
      </c>
      <c r="L302" s="165"/>
      <c r="M302" s="165">
        <f>SUM(M303:M308)</f>
        <v>0</v>
      </c>
      <c r="N302" s="165"/>
      <c r="O302" s="165">
        <f>SUM(O303:O308)</f>
        <v>0</v>
      </c>
      <c r="P302" s="165"/>
      <c r="Q302" s="165">
        <f>SUM(Q303:Q308)</f>
        <v>0</v>
      </c>
      <c r="R302" s="165"/>
      <c r="S302" s="165"/>
      <c r="T302" s="166"/>
      <c r="U302" s="160"/>
      <c r="V302" s="160">
        <f>SUM(V303:V308)</f>
        <v>17.189999999999998</v>
      </c>
      <c r="W302" s="160"/>
      <c r="X302" s="160"/>
      <c r="AG302" t="s">
        <v>117</v>
      </c>
    </row>
    <row r="303" spans="1:60" outlineLevel="1" x14ac:dyDescent="0.2">
      <c r="A303" s="167">
        <v>94</v>
      </c>
      <c r="B303" s="168" t="s">
        <v>465</v>
      </c>
      <c r="C303" s="184" t="s">
        <v>466</v>
      </c>
      <c r="D303" s="169" t="s">
        <v>151</v>
      </c>
      <c r="E303" s="170">
        <v>127.917</v>
      </c>
      <c r="F303" s="171"/>
      <c r="G303" s="172">
        <f>ROUND(E303*F303,2)</f>
        <v>0</v>
      </c>
      <c r="H303" s="171"/>
      <c r="I303" s="172">
        <f>ROUND(E303*H303,2)</f>
        <v>0</v>
      </c>
      <c r="J303" s="171"/>
      <c r="K303" s="172">
        <f>ROUND(E303*J303,2)</f>
        <v>0</v>
      </c>
      <c r="L303" s="172">
        <v>15</v>
      </c>
      <c r="M303" s="172">
        <f>G303*(1+L303/100)</f>
        <v>0</v>
      </c>
      <c r="N303" s="172">
        <v>0</v>
      </c>
      <c r="O303" s="172">
        <f>ROUND(E303*N303,2)</f>
        <v>0</v>
      </c>
      <c r="P303" s="172">
        <v>0</v>
      </c>
      <c r="Q303" s="172">
        <f>ROUND(E303*P303,2)</f>
        <v>0</v>
      </c>
      <c r="R303" s="172" t="s">
        <v>467</v>
      </c>
      <c r="S303" s="172" t="s">
        <v>139</v>
      </c>
      <c r="T303" s="173" t="s">
        <v>139</v>
      </c>
      <c r="U303" s="157">
        <v>3.2480000000000002E-2</v>
      </c>
      <c r="V303" s="157">
        <f>ROUND(E303*U303,2)</f>
        <v>4.1500000000000004</v>
      </c>
      <c r="W303" s="157"/>
      <c r="X303" s="157" t="s">
        <v>123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351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5" t="s">
        <v>468</v>
      </c>
      <c r="D304" s="158"/>
      <c r="E304" s="159"/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126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5" t="s">
        <v>469</v>
      </c>
      <c r="D305" s="158"/>
      <c r="E305" s="159">
        <v>127.92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126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67">
        <v>95</v>
      </c>
      <c r="B306" s="168" t="s">
        <v>470</v>
      </c>
      <c r="C306" s="184" t="s">
        <v>471</v>
      </c>
      <c r="D306" s="169" t="s">
        <v>151</v>
      </c>
      <c r="E306" s="170">
        <v>127.917</v>
      </c>
      <c r="F306" s="171"/>
      <c r="G306" s="172">
        <f>ROUND(E306*F306,2)</f>
        <v>0</v>
      </c>
      <c r="H306" s="171"/>
      <c r="I306" s="172">
        <f>ROUND(E306*H306,2)</f>
        <v>0</v>
      </c>
      <c r="J306" s="171"/>
      <c r="K306" s="172">
        <f>ROUND(E306*J306,2)</f>
        <v>0</v>
      </c>
      <c r="L306" s="172">
        <v>15</v>
      </c>
      <c r="M306" s="172">
        <f>G306*(1+L306/100)</f>
        <v>0</v>
      </c>
      <c r="N306" s="172">
        <v>0</v>
      </c>
      <c r="O306" s="172">
        <f>ROUND(E306*N306,2)</f>
        <v>0</v>
      </c>
      <c r="P306" s="172">
        <v>0</v>
      </c>
      <c r="Q306" s="172">
        <f>ROUND(E306*P306,2)</f>
        <v>0</v>
      </c>
      <c r="R306" s="172" t="s">
        <v>467</v>
      </c>
      <c r="S306" s="172" t="s">
        <v>139</v>
      </c>
      <c r="T306" s="173" t="s">
        <v>139</v>
      </c>
      <c r="U306" s="157">
        <v>0.10191</v>
      </c>
      <c r="V306" s="157">
        <f>ROUND(E306*U306,2)</f>
        <v>13.04</v>
      </c>
      <c r="W306" s="157"/>
      <c r="X306" s="157" t="s">
        <v>123</v>
      </c>
      <c r="Y306" s="148"/>
      <c r="Z306" s="148"/>
      <c r="AA306" s="148"/>
      <c r="AB306" s="148"/>
      <c r="AC306" s="148"/>
      <c r="AD306" s="148"/>
      <c r="AE306" s="148"/>
      <c r="AF306" s="148"/>
      <c r="AG306" s="148" t="s">
        <v>351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5" t="s">
        <v>468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126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5" t="s">
        <v>469</v>
      </c>
      <c r="D308" s="158"/>
      <c r="E308" s="159">
        <v>127.92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126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x14ac:dyDescent="0.2">
      <c r="A309" s="161" t="s">
        <v>116</v>
      </c>
      <c r="B309" s="162" t="s">
        <v>86</v>
      </c>
      <c r="C309" s="183" t="s">
        <v>87</v>
      </c>
      <c r="D309" s="163"/>
      <c r="E309" s="164"/>
      <c r="F309" s="165"/>
      <c r="G309" s="165">
        <f>SUMIF(AG310:AG316,"&lt;&gt;NOR",G310:G316)</f>
        <v>0</v>
      </c>
      <c r="H309" s="165"/>
      <c r="I309" s="165">
        <f>SUM(I310:I316)</f>
        <v>0</v>
      </c>
      <c r="J309" s="165"/>
      <c r="K309" s="165">
        <f>SUM(K310:K316)</f>
        <v>0</v>
      </c>
      <c r="L309" s="165"/>
      <c r="M309" s="165">
        <f>SUM(M310:M316)</f>
        <v>0</v>
      </c>
      <c r="N309" s="165"/>
      <c r="O309" s="165">
        <f>SUM(O310:O316)</f>
        <v>0</v>
      </c>
      <c r="P309" s="165"/>
      <c r="Q309" s="165">
        <f>SUM(Q310:Q316)</f>
        <v>0</v>
      </c>
      <c r="R309" s="165"/>
      <c r="S309" s="165"/>
      <c r="T309" s="166"/>
      <c r="U309" s="160"/>
      <c r="V309" s="160">
        <f>SUM(V310:V316)</f>
        <v>0</v>
      </c>
      <c r="W309" s="160"/>
      <c r="X309" s="160"/>
      <c r="AG309" t="s">
        <v>117</v>
      </c>
    </row>
    <row r="310" spans="1:60" ht="22.5" outlineLevel="1" x14ac:dyDescent="0.2">
      <c r="A310" s="167">
        <v>96</v>
      </c>
      <c r="B310" s="168" t="s">
        <v>472</v>
      </c>
      <c r="C310" s="184" t="s">
        <v>473</v>
      </c>
      <c r="D310" s="169" t="s">
        <v>130</v>
      </c>
      <c r="E310" s="170">
        <v>2</v>
      </c>
      <c r="F310" s="171"/>
      <c r="G310" s="172">
        <f>ROUND(E310*F310,2)</f>
        <v>0</v>
      </c>
      <c r="H310" s="171"/>
      <c r="I310" s="172">
        <f>ROUND(E310*H310,2)</f>
        <v>0</v>
      </c>
      <c r="J310" s="171"/>
      <c r="K310" s="172">
        <f>ROUND(E310*J310,2)</f>
        <v>0</v>
      </c>
      <c r="L310" s="172">
        <v>15</v>
      </c>
      <c r="M310" s="172">
        <f>G310*(1+L310/100)</f>
        <v>0</v>
      </c>
      <c r="N310" s="172">
        <v>0</v>
      </c>
      <c r="O310" s="172">
        <f>ROUND(E310*N310,2)</f>
        <v>0</v>
      </c>
      <c r="P310" s="172">
        <v>0</v>
      </c>
      <c r="Q310" s="172">
        <f>ROUND(E310*P310,2)</f>
        <v>0</v>
      </c>
      <c r="R310" s="172" t="s">
        <v>474</v>
      </c>
      <c r="S310" s="172" t="s">
        <v>139</v>
      </c>
      <c r="T310" s="173" t="s">
        <v>122</v>
      </c>
      <c r="U310" s="157">
        <v>0</v>
      </c>
      <c r="V310" s="157">
        <f>ROUND(E310*U310,2)</f>
        <v>0</v>
      </c>
      <c r="W310" s="157"/>
      <c r="X310" s="157" t="s">
        <v>131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132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5" t="s">
        <v>250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126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5" t="s">
        <v>243</v>
      </c>
      <c r="D312" s="158"/>
      <c r="E312" s="159">
        <v>2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126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67">
        <v>97</v>
      </c>
      <c r="B313" s="168" t="s">
        <v>475</v>
      </c>
      <c r="C313" s="184" t="s">
        <v>476</v>
      </c>
      <c r="D313" s="169" t="s">
        <v>130</v>
      </c>
      <c r="E313" s="170">
        <v>4</v>
      </c>
      <c r="F313" s="171"/>
      <c r="G313" s="172">
        <f>ROUND(E313*F313,2)</f>
        <v>0</v>
      </c>
      <c r="H313" s="171"/>
      <c r="I313" s="172">
        <f>ROUND(E313*H313,2)</f>
        <v>0</v>
      </c>
      <c r="J313" s="171"/>
      <c r="K313" s="172">
        <f>ROUND(E313*J313,2)</f>
        <v>0</v>
      </c>
      <c r="L313" s="172">
        <v>15</v>
      </c>
      <c r="M313" s="172">
        <f>G313*(1+L313/100)</f>
        <v>0</v>
      </c>
      <c r="N313" s="172">
        <v>0</v>
      </c>
      <c r="O313" s="172">
        <f>ROUND(E313*N313,2)</f>
        <v>0</v>
      </c>
      <c r="P313" s="172">
        <v>0</v>
      </c>
      <c r="Q313" s="172">
        <f>ROUND(E313*P313,2)</f>
        <v>0</v>
      </c>
      <c r="R313" s="172" t="s">
        <v>474</v>
      </c>
      <c r="S313" s="172" t="s">
        <v>139</v>
      </c>
      <c r="T313" s="173" t="s">
        <v>122</v>
      </c>
      <c r="U313" s="157">
        <v>0</v>
      </c>
      <c r="V313" s="157">
        <f>ROUND(E313*U313,2)</f>
        <v>0</v>
      </c>
      <c r="W313" s="157"/>
      <c r="X313" s="157" t="s">
        <v>131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132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5" t="s">
        <v>133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126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5" t="s">
        <v>477</v>
      </c>
      <c r="D315" s="158"/>
      <c r="E315" s="159">
        <v>4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126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ht="22.5" outlineLevel="1" x14ac:dyDescent="0.2">
      <c r="A316" s="167">
        <v>98</v>
      </c>
      <c r="B316" s="168" t="s">
        <v>478</v>
      </c>
      <c r="C316" s="184" t="s">
        <v>479</v>
      </c>
      <c r="D316" s="169" t="s">
        <v>130</v>
      </c>
      <c r="E316" s="170">
        <v>1</v>
      </c>
      <c r="F316" s="171"/>
      <c r="G316" s="172">
        <f>ROUND(E316*F316,2)</f>
        <v>0</v>
      </c>
      <c r="H316" s="171"/>
      <c r="I316" s="172">
        <f>ROUND(E316*H316,2)</f>
        <v>0</v>
      </c>
      <c r="J316" s="171"/>
      <c r="K316" s="172">
        <f>ROUND(E316*J316,2)</f>
        <v>0</v>
      </c>
      <c r="L316" s="172">
        <v>15</v>
      </c>
      <c r="M316" s="172">
        <f>G316*(1+L316/100)</f>
        <v>0</v>
      </c>
      <c r="N316" s="172">
        <v>0</v>
      </c>
      <c r="O316" s="172">
        <f>ROUND(E316*N316,2)</f>
        <v>0</v>
      </c>
      <c r="P316" s="172">
        <v>0</v>
      </c>
      <c r="Q316" s="172">
        <f>ROUND(E316*P316,2)</f>
        <v>0</v>
      </c>
      <c r="R316" s="172"/>
      <c r="S316" s="172" t="s">
        <v>139</v>
      </c>
      <c r="T316" s="173" t="s">
        <v>122</v>
      </c>
      <c r="U316" s="157">
        <v>0</v>
      </c>
      <c r="V316" s="157">
        <f>ROUND(E316*U316,2)</f>
        <v>0</v>
      </c>
      <c r="W316" s="157"/>
      <c r="X316" s="157" t="s">
        <v>123</v>
      </c>
      <c r="Y316" s="148"/>
      <c r="Z316" s="148"/>
      <c r="AA316" s="148"/>
      <c r="AB316" s="148"/>
      <c r="AC316" s="148"/>
      <c r="AD316" s="148"/>
      <c r="AE316" s="148"/>
      <c r="AF316" s="148"/>
      <c r="AG316" s="148" t="s">
        <v>480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x14ac:dyDescent="0.2">
      <c r="A317" s="3"/>
      <c r="B317" s="4"/>
      <c r="C317" s="187"/>
      <c r="D317" s="6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AE317">
        <v>15</v>
      </c>
      <c r="AF317">
        <v>21</v>
      </c>
      <c r="AG317" t="s">
        <v>103</v>
      </c>
    </row>
    <row r="318" spans="1:60" x14ac:dyDescent="0.2">
      <c r="A318" s="151"/>
      <c r="B318" s="152" t="s">
        <v>29</v>
      </c>
      <c r="C318" s="188"/>
      <c r="D318" s="153"/>
      <c r="E318" s="154"/>
      <c r="F318" s="154"/>
      <c r="G318" s="182">
        <f>G8+G15+G23+G32+G76+G81+G112+G204+G209+G216+G234+G273+G289+G298+G302+G309</f>
        <v>0</v>
      </c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AE318">
        <f>SUMIF(L7:L316,AE317,G7:G316)</f>
        <v>0</v>
      </c>
      <c r="AF318">
        <f>SUMIF(L7:L316,AF317,G7:G316)</f>
        <v>0</v>
      </c>
      <c r="AG318" t="s">
        <v>481</v>
      </c>
    </row>
    <row r="319" spans="1:60" x14ac:dyDescent="0.2">
      <c r="C319" s="189"/>
      <c r="D319" s="10"/>
      <c r="AG319" t="s">
        <v>482</v>
      </c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8">
    <mergeCell ref="C25:G25"/>
    <mergeCell ref="A1:G1"/>
    <mergeCell ref="C2:G2"/>
    <mergeCell ref="C3:G3"/>
    <mergeCell ref="C4:G4"/>
    <mergeCell ref="C17:G17"/>
    <mergeCell ref="C132:G132"/>
    <mergeCell ref="C38:G38"/>
    <mergeCell ref="C42:G42"/>
    <mergeCell ref="C48:G48"/>
    <mergeCell ref="C56:G56"/>
    <mergeCell ref="C78:G78"/>
    <mergeCell ref="C83:G83"/>
    <mergeCell ref="C87:G87"/>
    <mergeCell ref="C109:G109"/>
    <mergeCell ref="C114:G114"/>
    <mergeCell ref="C118:G118"/>
    <mergeCell ref="C122:G122"/>
    <mergeCell ref="C272:G272"/>
    <mergeCell ref="C278:G278"/>
    <mergeCell ref="C288:G288"/>
    <mergeCell ref="C297:G297"/>
    <mergeCell ref="C136:G136"/>
    <mergeCell ref="C140:G140"/>
    <mergeCell ref="C206:G206"/>
    <mergeCell ref="C211:G211"/>
    <mergeCell ref="C215:G215"/>
    <mergeCell ref="C233:G233"/>
  </mergeCells>
  <pageMargins left="0.59055118110236204" right="0.196850393700787" top="0.78740157499999996" bottom="0.78740157499999996" header="0.3" footer="0.3"/>
  <pageSetup paperSize="9" orientation="landscape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3 Pol'!Názvy_tisku</vt:lpstr>
      <vt:lpstr>oadresa</vt:lpstr>
      <vt:lpstr>Stavba!Objednatel</vt:lpstr>
      <vt:lpstr>Stavba!Objekt</vt:lpstr>
      <vt:lpstr>'01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</dc:creator>
  <cp:lastModifiedBy>Ing. Martin Štěrba</cp:lastModifiedBy>
  <cp:lastPrinted>2019-03-19T12:27:02Z</cp:lastPrinted>
  <dcterms:created xsi:type="dcterms:W3CDTF">2009-04-08T07:15:50Z</dcterms:created>
  <dcterms:modified xsi:type="dcterms:W3CDTF">2020-07-02T06:41:00Z</dcterms:modified>
</cp:coreProperties>
</file>